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drawings/drawing16.xml" ContentType="application/vnd.openxmlformats-officedocument.drawing+xml"/>
  <Override PartName="/xl/worksheets/sheet24.xml" ContentType="application/vnd.openxmlformats-officedocument.spreadsheetml.worksheet+xml"/>
  <Override PartName="/xl/drawings/drawing17.xml" ContentType="application/vnd.openxmlformats-officedocument.drawing+xml"/>
  <Override PartName="/xl/worksheets/sheet25.xml" ContentType="application/vnd.openxmlformats-officedocument.spreadsheetml.worksheet+xml"/>
  <Override PartName="/xl/drawings/drawing18.xml" ContentType="application/vnd.openxmlformats-officedocument.drawing+xml"/>
  <Override PartName="/xl/worksheets/sheet26.xml" ContentType="application/vnd.openxmlformats-officedocument.spreadsheetml.worksheet+xml"/>
  <Override PartName="/xl/drawings/drawing19.xml" ContentType="application/vnd.openxmlformats-officedocument.drawing+xml"/>
  <Override PartName="/xl/worksheets/sheet27.xml" ContentType="application/vnd.openxmlformats-officedocument.spreadsheetml.worksheet+xml"/>
  <Override PartName="/xl/drawings/drawing20.xml" ContentType="application/vnd.openxmlformats-officedocument.drawing+xml"/>
  <Override PartName="/xl/worksheets/sheet28.xml" ContentType="application/vnd.openxmlformats-officedocument.spreadsheetml.worksheet+xml"/>
  <Override PartName="/xl/drawings/drawing21.xml" ContentType="application/vnd.openxmlformats-officedocument.drawing+xml"/>
  <Override PartName="/xl/worksheets/sheet29.xml" ContentType="application/vnd.openxmlformats-officedocument.spreadsheetml.worksheet+xml"/>
  <Override PartName="/xl/drawings/drawing22.xml" ContentType="application/vnd.openxmlformats-officedocument.drawing+xml"/>
  <Override PartName="/xl/worksheets/sheet30.xml" ContentType="application/vnd.openxmlformats-officedocument.spreadsheetml.worksheet+xml"/>
  <Override PartName="/xl/drawings/drawing23.xml" ContentType="application/vnd.openxmlformats-officedocument.drawing+xml"/>
  <Override PartName="/xl/worksheets/sheet31.xml" ContentType="application/vnd.openxmlformats-officedocument.spreadsheetml.worksheet+xml"/>
  <Override PartName="/xl/drawings/drawing24.xml" ContentType="application/vnd.openxmlformats-officedocument.drawing+xml"/>
  <Override PartName="/xl/worksheets/sheet32.xml" ContentType="application/vnd.openxmlformats-officedocument.spreadsheetml.worksheet+xml"/>
  <Override PartName="/xl/drawings/drawing25.xml" ContentType="application/vnd.openxmlformats-officedocument.drawing+xml"/>
  <Override PartName="/xl/worksheets/sheet33.xml" ContentType="application/vnd.openxmlformats-officedocument.spreadsheetml.worksheet+xml"/>
  <Override PartName="/xl/drawings/drawing26.xml" ContentType="application/vnd.openxmlformats-officedocument.drawing+xml"/>
  <Override PartName="/xl/worksheets/sheet34.xml" ContentType="application/vnd.openxmlformats-officedocument.spreadsheetml.worksheet+xml"/>
  <Override PartName="/xl/drawings/drawing27.xml" ContentType="application/vnd.openxmlformats-officedocument.drawing+xml"/>
  <Override PartName="/xl/worksheets/sheet35.xml" ContentType="application/vnd.openxmlformats-officedocument.spreadsheetml.worksheet+xml"/>
  <Override PartName="/xl/drawings/drawing28.xml" ContentType="application/vnd.openxmlformats-officedocument.drawing+xml"/>
  <Override PartName="/xl/worksheets/sheet36.xml" ContentType="application/vnd.openxmlformats-officedocument.spreadsheetml.worksheet+xml"/>
  <Override PartName="/xl/drawings/drawing29.xml" ContentType="application/vnd.openxmlformats-officedocument.drawing+xml"/>
  <Override PartName="/xl/worksheets/sheet37.xml" ContentType="application/vnd.openxmlformats-officedocument.spreadsheetml.worksheet+xml"/>
  <Override PartName="/xl/drawings/drawing30.xml" ContentType="application/vnd.openxmlformats-officedocument.drawing+xml"/>
  <Override PartName="/xl/worksheets/sheet38.xml" ContentType="application/vnd.openxmlformats-officedocument.spreadsheetml.worksheet+xml"/>
  <Override PartName="/xl/drawings/drawing31.xml" ContentType="application/vnd.openxmlformats-officedocument.drawing+xml"/>
  <Override PartName="/xl/worksheets/sheet39.xml" ContentType="application/vnd.openxmlformats-officedocument.spreadsheetml.worksheet+xml"/>
  <Override PartName="/xl/drawings/drawing32.xml" ContentType="application/vnd.openxmlformats-officedocument.drawing+xml"/>
  <Override PartName="/xl/worksheets/sheet40.xml" ContentType="application/vnd.openxmlformats-officedocument.spreadsheetml.worksheet+xml"/>
  <Override PartName="/xl/drawings/drawing33.xml" ContentType="application/vnd.openxmlformats-officedocument.drawing+xml"/>
  <Override PartName="/xl/worksheets/sheet41.xml" ContentType="application/vnd.openxmlformats-officedocument.spreadsheetml.worksheet+xml"/>
  <Override PartName="/xl/drawings/drawing34.xml" ContentType="application/vnd.openxmlformats-officedocument.drawing+xml"/>
  <Override PartName="/xl/worksheets/sheet42.xml" ContentType="application/vnd.openxmlformats-officedocument.spreadsheetml.worksheet+xml"/>
  <Override PartName="/xl/drawings/drawing35.xml" ContentType="application/vnd.openxmlformats-officedocument.drawing+xml"/>
  <Override PartName="/xl/worksheets/sheet43.xml" ContentType="application/vnd.openxmlformats-officedocument.spreadsheetml.worksheet+xml"/>
  <Override PartName="/xl/drawings/drawing36.xml" ContentType="application/vnd.openxmlformats-officedocument.drawing+xml"/>
  <Override PartName="/xl/worksheets/sheet44.xml" ContentType="application/vnd.openxmlformats-officedocument.spreadsheetml.worksheet+xml"/>
  <Override PartName="/xl/drawings/drawing37.xml" ContentType="application/vnd.openxmlformats-officedocument.drawing+xml"/>
  <Override PartName="/xl/worksheets/sheet45.xml" ContentType="application/vnd.openxmlformats-officedocument.spreadsheetml.worksheet+xml"/>
  <Override PartName="/xl/drawings/drawing38.xml" ContentType="application/vnd.openxmlformats-officedocument.drawing+xml"/>
  <Override PartName="/xl/worksheets/sheet46.xml" ContentType="application/vnd.openxmlformats-officedocument.spreadsheetml.worksheet+xml"/>
  <Override PartName="/xl/drawings/drawing39.xml" ContentType="application/vnd.openxmlformats-officedocument.drawing+xml"/>
  <Override PartName="/xl/worksheets/sheet47.xml" ContentType="application/vnd.openxmlformats-officedocument.spreadsheetml.worksheet+xml"/>
  <Override PartName="/xl/drawings/drawing40.xml" ContentType="application/vnd.openxmlformats-officedocument.drawing+xml"/>
  <Override PartName="/xl/worksheets/sheet48.xml" ContentType="application/vnd.openxmlformats-officedocument.spreadsheetml.worksheet+xml"/>
  <Override PartName="/xl/drawings/drawing41.xml" ContentType="application/vnd.openxmlformats-officedocument.drawing+xml"/>
  <Override PartName="/xl/worksheets/sheet49.xml" ContentType="application/vnd.openxmlformats-officedocument.spreadsheetml.worksheet+xml"/>
  <Override PartName="/xl/drawings/drawing42.xml" ContentType="application/vnd.openxmlformats-officedocument.drawing+xml"/>
  <Override PartName="/xl/worksheets/sheet50.xml" ContentType="application/vnd.openxmlformats-officedocument.spreadsheetml.worksheet+xml"/>
  <Override PartName="/xl/drawings/drawing43.xml" ContentType="application/vnd.openxmlformats-officedocument.drawing+xml"/>
  <Override PartName="/xl/worksheets/sheet51.xml" ContentType="application/vnd.openxmlformats-officedocument.spreadsheetml.worksheet+xml"/>
  <Override PartName="/xl/drawings/drawing44.xml" ContentType="application/vnd.openxmlformats-officedocument.drawing+xml"/>
  <Override PartName="/xl/worksheets/sheet52.xml" ContentType="application/vnd.openxmlformats-officedocument.spreadsheetml.worksheet+xml"/>
  <Override PartName="/xl/drawings/drawing45.xml" ContentType="application/vnd.openxmlformats-officedocument.drawing+xml"/>
  <Override PartName="/xl/worksheets/sheet53.xml" ContentType="application/vnd.openxmlformats-officedocument.spreadsheetml.worksheet+xml"/>
  <Override PartName="/xl/drawings/drawing4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200" windowHeight="6820" tabRatio="867" activeTab="0"/>
  </bookViews>
  <sheets>
    <sheet name="Tableau de bord" sheetId="1" r:id="rId1"/>
    <sheet name="Liste candidats" sheetId="2" r:id="rId2"/>
    <sheet name="Suivi MF2" sheetId="3" r:id="rId3"/>
    <sheet name="Suivi MF1" sheetId="4" r:id="rId4"/>
    <sheet name="Suivi E2" sheetId="5" r:id="rId5"/>
    <sheet name="Suivi GP" sheetId="6" r:id="rId6"/>
    <sheet name="Suivi PA40" sheetId="7" r:id="rId7"/>
    <sheet name="Suivi PA60" sheetId="8" r:id="rId8"/>
    <sheet name="MF2_FIE_1" sheetId="9" r:id="rId9"/>
    <sheet name="MF2_FIE_2" sheetId="10" r:id="rId10"/>
    <sheet name="MF2_FIE_3" sheetId="11" r:id="rId11"/>
    <sheet name="MF2_FIE_4" sheetId="12" r:id="rId12"/>
    <sheet name="MF2_FIE_5" sheetId="13" r:id="rId13"/>
    <sheet name="MF1_FIE_1" sheetId="14" r:id="rId14"/>
    <sheet name="MF1_FIE_2" sheetId="15" r:id="rId15"/>
    <sheet name="MF1_FIE_3" sheetId="16" r:id="rId16"/>
    <sheet name="MF1_FIE_4" sheetId="17" r:id="rId17"/>
    <sheet name="MF1_FIE_5" sheetId="18" r:id="rId18"/>
    <sheet name="MF1_FIE_6" sheetId="19" r:id="rId19"/>
    <sheet name="MF1_FIE_7" sheetId="20" r:id="rId20"/>
    <sheet name="MF1_FIE_8" sheetId="21" r:id="rId21"/>
    <sheet name="E2_FIE_1" sheetId="22" r:id="rId22"/>
    <sheet name="E2_FIE_2" sheetId="23" r:id="rId23"/>
    <sheet name="E2_FIE_3" sheetId="24" r:id="rId24"/>
    <sheet name="E2_FIE_4" sheetId="25" r:id="rId25"/>
    <sheet name="E2_FIE_5" sheetId="26" r:id="rId26"/>
    <sheet name="E2_FIE_6" sheetId="27" r:id="rId27"/>
    <sheet name="E2_FIE_7" sheetId="28" r:id="rId28"/>
    <sheet name="E2_FIE_8" sheetId="29" r:id="rId29"/>
    <sheet name="GP_FIE_1" sheetId="30" r:id="rId30"/>
    <sheet name="GP_FIE_2" sheetId="31" r:id="rId31"/>
    <sheet name="GP_FIE_3" sheetId="32" r:id="rId32"/>
    <sheet name="GP_FIE_4" sheetId="33" r:id="rId33"/>
    <sheet name="GP_FIE_5" sheetId="34" r:id="rId34"/>
    <sheet name="GP_FIE_6" sheetId="35" r:id="rId35"/>
    <sheet name="GP_FIE_7" sheetId="36" r:id="rId36"/>
    <sheet name="GP_FIE_8" sheetId="37" r:id="rId37"/>
    <sheet name="PA40_FIE_1" sheetId="38" r:id="rId38"/>
    <sheet name="PA40_FIE_2" sheetId="39" r:id="rId39"/>
    <sheet name="PA40_FIE_3" sheetId="40" r:id="rId40"/>
    <sheet name="PA40_FIE_4" sheetId="41" r:id="rId41"/>
    <sheet name="PA40_FIE_5" sheetId="42" r:id="rId42"/>
    <sheet name="PA40_FIE_6" sheetId="43" r:id="rId43"/>
    <sheet name="PA40_FIE_7" sheetId="44" r:id="rId44"/>
    <sheet name="PA40_FIE_8" sheetId="45" r:id="rId45"/>
    <sheet name="PA60_FIE_1" sheetId="46" r:id="rId46"/>
    <sheet name="PA60_FIE_2" sheetId="47" r:id="rId47"/>
    <sheet name="PA60_FIE_3" sheetId="48" r:id="rId48"/>
    <sheet name="PA60_FIE_4" sheetId="49" r:id="rId49"/>
    <sheet name="PA60_FIE_5" sheetId="50" r:id="rId50"/>
    <sheet name="PA60_FIE_6" sheetId="51" r:id="rId51"/>
    <sheet name="PA60_FIE_7" sheetId="52" r:id="rId52"/>
    <sheet name="PA60_FIE_8" sheetId="53" r:id="rId53"/>
  </sheets>
  <definedNames>
    <definedName name="CANDIDATS_NIV">'Suivi MF2'!#REF!</definedName>
    <definedName name="RETOUR_ACCUEIL">#REF!</definedName>
    <definedName name="_xlnm.Print_Area" localSheetId="10">'MF2_FIE_3'!$A$1:$G$51</definedName>
  </definedNames>
  <calcPr fullCalcOnLoad="1"/>
</workbook>
</file>

<file path=xl/sharedStrings.xml><?xml version="1.0" encoding="utf-8"?>
<sst xmlns="http://schemas.openxmlformats.org/spreadsheetml/2006/main" count="1191" uniqueCount="234">
  <si>
    <t>Date       :</t>
  </si>
  <si>
    <t xml:space="preserve">Président jury </t>
  </si>
  <si>
    <t>Nom    :</t>
  </si>
  <si>
    <t>Jury 1</t>
  </si>
  <si>
    <t>Jury 2</t>
  </si>
  <si>
    <t>Jury 3</t>
  </si>
  <si>
    <t>Candidats MF1</t>
  </si>
  <si>
    <t>LISTE DES CANDIDATS</t>
  </si>
  <si>
    <t>Feuille d'inscription</t>
  </si>
  <si>
    <t>Acompte</t>
  </si>
  <si>
    <t>Licence</t>
  </si>
  <si>
    <t>Diplôme  exigible</t>
  </si>
  <si>
    <t>Carte mer</t>
  </si>
  <si>
    <t>Cafsan</t>
  </si>
  <si>
    <t>Certif médical</t>
  </si>
  <si>
    <t>Déc. d'entrée en formation</t>
  </si>
  <si>
    <t>Attes. moniteur  et présentation</t>
  </si>
  <si>
    <t>Examen  théorique</t>
  </si>
  <si>
    <t>Planning détaillé</t>
  </si>
  <si>
    <t>Livret de formation</t>
  </si>
  <si>
    <t>NOM</t>
  </si>
  <si>
    <t>Prénom</t>
  </si>
  <si>
    <t>Club</t>
  </si>
  <si>
    <t>Stage de validation</t>
  </si>
  <si>
    <t>Adresse</t>
  </si>
  <si>
    <t>MF2_FIE_1</t>
  </si>
  <si>
    <t>MF2_FIE_2</t>
  </si>
  <si>
    <t>MF2_FIE_3</t>
  </si>
  <si>
    <t>MF2_FIE_4</t>
  </si>
  <si>
    <t>MF2_FIE_5</t>
  </si>
  <si>
    <t>Description</t>
  </si>
  <si>
    <t>Note mini/20</t>
  </si>
  <si>
    <t>Fait</t>
  </si>
  <si>
    <t>Moyenne générale</t>
  </si>
  <si>
    <t xml:space="preserve">        </t>
  </si>
  <si>
    <r>
      <t>NOM et Prénom</t>
    </r>
    <r>
      <rPr>
        <sz val="10"/>
        <rFont val="Arial"/>
        <family val="2"/>
      </rPr>
      <t xml:space="preserve"> :</t>
    </r>
  </si>
  <si>
    <r>
      <t>Date et lieu naissance</t>
    </r>
    <r>
      <rPr>
        <b/>
        <i/>
        <sz val="10"/>
        <rFont val="Arial"/>
        <family val="2"/>
      </rPr>
      <t xml:space="preserve"> : </t>
    </r>
  </si>
  <si>
    <r>
      <t>Adresse (Réception carte)</t>
    </r>
    <r>
      <rPr>
        <b/>
        <sz val="10"/>
        <rFont val="Arial"/>
        <family val="2"/>
      </rPr>
      <t xml:space="preserve"> </t>
    </r>
    <r>
      <rPr>
        <b/>
        <i/>
        <u val="single"/>
        <sz val="10"/>
        <rFont val="Arial"/>
        <family val="2"/>
      </rPr>
      <t>:</t>
    </r>
  </si>
  <si>
    <r>
      <t>N° de licence FSGT</t>
    </r>
    <r>
      <rPr>
        <b/>
        <sz val="10"/>
        <rFont val="Arial"/>
        <family val="2"/>
      </rPr>
      <t xml:space="preserve"> : </t>
    </r>
  </si>
  <si>
    <r>
      <t>Club</t>
    </r>
    <r>
      <rPr>
        <sz val="10"/>
        <rFont val="Arial"/>
        <family val="2"/>
      </rPr>
      <t xml:space="preserve"> : </t>
    </r>
  </si>
  <si>
    <t>Le candidat a satisfait aux épreuves nécessaires à l'obtention du brevet d'encadrant niveau IV - Moniteur fédéral 2ème degré FSGT</t>
  </si>
  <si>
    <t>MOYENNE GENERALE</t>
  </si>
  <si>
    <t>Date et lieu :</t>
  </si>
  <si>
    <t>Noms, signatures et tampons des membres du jury :</t>
  </si>
  <si>
    <t>Le président</t>
  </si>
  <si>
    <t>MF1_FIE_1</t>
  </si>
  <si>
    <t>MF1_FIE_2</t>
  </si>
  <si>
    <t>MF1_FIE_3</t>
  </si>
  <si>
    <t>MF1_FIE_4</t>
  </si>
  <si>
    <t>MF1_FIE_5</t>
  </si>
  <si>
    <t>MF1_FIE_6</t>
  </si>
  <si>
    <t>MF1_FIE_7</t>
  </si>
  <si>
    <t>MF1_FIE_8</t>
  </si>
  <si>
    <t>Le candidat a satisfait aux épreuves nécessaires à l'obtention du brevet d'encadrant niveau III - Moniteur fédéral 1er  degré FSGT</t>
  </si>
  <si>
    <t>Note obtenue</t>
  </si>
  <si>
    <t>Rapport de stage</t>
  </si>
  <si>
    <t>Candidats GP</t>
  </si>
  <si>
    <t>5-LRE+VDM 35 M</t>
  </si>
  <si>
    <t>6-Stabilisation+signes 35 M</t>
  </si>
  <si>
    <t>7-Assistance 35 m</t>
  </si>
  <si>
    <t>11-Baptème en milieu artificiel</t>
  </si>
  <si>
    <t>13-Physiopathologie</t>
  </si>
  <si>
    <t>14-Désaturation</t>
  </si>
  <si>
    <t>15-Organisation conduite palanquée</t>
  </si>
  <si>
    <t>17-Matériels sous pression</t>
  </si>
  <si>
    <t>Note
minimale /20</t>
  </si>
  <si>
    <t>Le candidat a satisfait aux épreuves nécessaires à l'obtention du brevet de
Guide de Palanquée</t>
  </si>
  <si>
    <r>
      <t>Attestation de réussite / Relevé de notes MF2             Demande de carte brevet FSGT/CMAS</t>
    </r>
    <r>
      <rPr>
        <b/>
        <sz val="18"/>
        <rFont val="Wingdings 2"/>
        <family val="1"/>
      </rPr>
      <t>*</t>
    </r>
    <r>
      <rPr>
        <b/>
        <sz val="16"/>
        <rFont val="Georgia"/>
        <family val="1"/>
      </rPr>
      <t xml:space="preserve"> ou FSGT</t>
    </r>
    <r>
      <rPr>
        <b/>
        <sz val="18"/>
        <rFont val="Wingdings 2"/>
        <family val="1"/>
      </rPr>
      <t>*</t>
    </r>
  </si>
  <si>
    <t>PSC1</t>
  </si>
  <si>
    <t>Criteres de Certification</t>
  </si>
  <si>
    <r>
      <t>A transmettre au siège de de la fédération après avoir fait une copie qui demeurera dans le livret</t>
    </r>
    <r>
      <rPr>
        <sz val="10"/>
        <rFont val="Arial"/>
        <family val="2"/>
      </rPr>
      <t>. 
   FSGT Plongée - 14 Rue Scandicci, 93508 Pantin Cédex.</t>
    </r>
  </si>
  <si>
    <t>Le RF</t>
  </si>
  <si>
    <t>Représentant Fédéral</t>
  </si>
  <si>
    <t>N° Licence</t>
  </si>
  <si>
    <t>Date de Naissance</t>
  </si>
  <si>
    <t>Lieu Naissance</t>
  </si>
  <si>
    <r>
      <t>NOM et Prénom</t>
    </r>
    <r>
      <rPr>
        <b/>
        <sz val="10"/>
        <rFont val="Arial"/>
        <family val="2"/>
      </rPr>
      <t xml:space="preserve"> :</t>
    </r>
  </si>
  <si>
    <t>A RENSEIGNER</t>
  </si>
  <si>
    <r>
      <t>Attestation de réussite / Relevé de notes MF1             Demande de carte brevet FSGT/CMAS</t>
    </r>
    <r>
      <rPr>
        <b/>
        <sz val="18"/>
        <rFont val="Wingdings 2"/>
        <family val="1"/>
      </rPr>
      <t>*</t>
    </r>
    <r>
      <rPr>
        <b/>
        <sz val="16"/>
        <rFont val="Georgia"/>
        <family val="1"/>
      </rPr>
      <t xml:space="preserve"> ou FSGT</t>
    </r>
    <r>
      <rPr>
        <b/>
        <sz val="18"/>
        <rFont val="Wingdings 2"/>
        <family val="1"/>
      </rPr>
      <t>*</t>
    </r>
  </si>
  <si>
    <t xml:space="preserve">Module CAPACITE PHYSIQUE </t>
  </si>
  <si>
    <t xml:space="preserve">1) 500 mètres capelé (F/NF) </t>
  </si>
  <si>
    <t xml:space="preserve">Module PEDAGOGIE </t>
  </si>
  <si>
    <t xml:space="preserve">3) Pédagogie de la pratique </t>
  </si>
  <si>
    <t xml:space="preserve">4) Pédagogie de la théorie </t>
  </si>
  <si>
    <t xml:space="preserve">5) Conduite de baptême </t>
  </si>
  <si>
    <t xml:space="preserve">7) Pédagogie des spécialités  </t>
  </si>
  <si>
    <t xml:space="preserve">Module ORGANISATION, DIRECTION de plongée </t>
  </si>
  <si>
    <t xml:space="preserve">8) Organisation et Direction </t>
  </si>
  <si>
    <t xml:space="preserve">9) Implication dans le stage </t>
  </si>
  <si>
    <t xml:space="preserve">10) Assistance à la navigation </t>
  </si>
  <si>
    <t xml:space="preserve">Module THEORIE </t>
  </si>
  <si>
    <t xml:space="preserve">12) La désaturation </t>
  </si>
  <si>
    <t xml:space="preserve">13) Entretien Culture G et réglementation </t>
  </si>
  <si>
    <t xml:space="preserve">14) Entretien milieu associatif </t>
  </si>
  <si>
    <t>MOYENNE</t>
  </si>
  <si>
    <t xml:space="preserve">1) 1000 mètres capelé  </t>
  </si>
  <si>
    <t xml:space="preserve">2) Remontée tout moyen 30m </t>
  </si>
  <si>
    <t xml:space="preserve">3) Descente et test de lucidité à 50m </t>
  </si>
  <si>
    <t xml:space="preserve">4) Assistance gilet de 50m </t>
  </si>
  <si>
    <t xml:space="preserve">5) Apnée à 15 mètres  </t>
  </si>
  <si>
    <t xml:space="preserve">6) Organisation, conduite de palanquée à 50m </t>
  </si>
  <si>
    <t xml:space="preserve">7) Sauvetage mannequin plongée libre  </t>
  </si>
  <si>
    <t xml:space="preserve">Module TECHNIQUE et Physique </t>
  </si>
  <si>
    <t xml:space="preserve">Moyenne </t>
  </si>
  <si>
    <t xml:space="preserve">Module DIRECTION DE STAGE </t>
  </si>
  <si>
    <t xml:space="preserve">8) Conception du planning du stage </t>
  </si>
  <si>
    <t xml:space="preserve">9) Animation d’1 équipe pédagogique (Direction stage) </t>
  </si>
  <si>
    <t xml:space="preserve">10) Organisation d’une plongée de formation </t>
  </si>
  <si>
    <t>Moyenne</t>
  </si>
  <si>
    <t xml:space="preserve">Module PEDAGOGIE 2ème degré </t>
  </si>
  <si>
    <t xml:space="preserve">11) Cycle de formation (Rapport de stage) </t>
  </si>
  <si>
    <t xml:space="preserve">12) Formation à la pédagogie de la pratique  </t>
  </si>
  <si>
    <t xml:space="preserve">13) Formation à la pédagogie de la théorie </t>
  </si>
  <si>
    <t xml:space="preserve">14) Exposé de pédagogie appliquée </t>
  </si>
  <si>
    <t xml:space="preserve">15) Organisation d’un examen </t>
  </si>
  <si>
    <t xml:space="preserve">16) Entretien avec le jury </t>
  </si>
  <si>
    <t xml:space="preserve">Module CONNAISSANCES D’APPUI </t>
  </si>
  <si>
    <t xml:space="preserve">2) Remontée tout moyen 25m </t>
  </si>
  <si>
    <t xml:space="preserve">6) Démonstration de sauvetage aquatique (CAFSAN). </t>
  </si>
  <si>
    <t>11) Physiopathologie</t>
  </si>
  <si>
    <t xml:space="preserve">Module Connaissances Théoriques (à l’écrit) </t>
  </si>
  <si>
    <t xml:space="preserve">12- Flottabilité et équilibre   </t>
  </si>
  <si>
    <t xml:space="preserve">16- Environnement institutionnel  </t>
  </si>
  <si>
    <t>Moyenne 10/20</t>
  </si>
  <si>
    <t xml:space="preserve">Module Conduite de palanquée </t>
  </si>
  <si>
    <t xml:space="preserve">8- Planifier, organiser et conduire une palanquée. </t>
  </si>
  <si>
    <t xml:space="preserve">9- Assurer la sécurité surface. </t>
  </si>
  <si>
    <t xml:space="preserve">10- Participer au matelotage. </t>
  </si>
  <si>
    <t xml:space="preserve">Module Savoir-faire techniques  </t>
  </si>
  <si>
    <t xml:space="preserve">Module Capacités Physiques </t>
  </si>
  <si>
    <t xml:space="preserve">2-  Sauvetage mannequin (F/ NF). </t>
  </si>
  <si>
    <t xml:space="preserve">1-  500m capelé (F/ NF). </t>
  </si>
  <si>
    <t xml:space="preserve">3-  Apnée 10m (F/ NF). </t>
  </si>
  <si>
    <r>
      <t>Attestation de réussite / Relevé de notes GP             Demande de carte brevet FSGT/CMAS</t>
    </r>
    <r>
      <rPr>
        <b/>
        <sz val="18"/>
        <rFont val="Wingdings 2"/>
        <family val="1"/>
      </rPr>
      <t>*</t>
    </r>
    <r>
      <rPr>
        <b/>
        <sz val="16"/>
        <rFont val="Georgia"/>
        <family val="1"/>
      </rPr>
      <t xml:space="preserve"> ou FSGT</t>
    </r>
    <r>
      <rPr>
        <b/>
        <sz val="18"/>
        <rFont val="Wingdings 2"/>
        <family val="1"/>
      </rPr>
      <t>*</t>
    </r>
  </si>
  <si>
    <t xml:space="preserve">4-Descendre en palanquée et en pleine eau dans l’espace 0-40m. </t>
  </si>
  <si>
    <t>Note minimale</t>
  </si>
  <si>
    <t>Candidats PA40</t>
  </si>
  <si>
    <t>PA40_FIE_1</t>
  </si>
  <si>
    <t>PA40_FIE_2</t>
  </si>
  <si>
    <t>PA40_FIE_3</t>
  </si>
  <si>
    <t>PA40_FIE_4</t>
  </si>
  <si>
    <t>PA40_FIE_5</t>
  </si>
  <si>
    <t>PA40_FIE_6</t>
  </si>
  <si>
    <t>PA40_FIE_7</t>
  </si>
  <si>
    <t>Evaluation PA40</t>
  </si>
  <si>
    <t xml:space="preserve">Module ADAPTATION </t>
  </si>
  <si>
    <t xml:space="preserve">1– Savoir se déplacer en capelé. </t>
  </si>
  <si>
    <t xml:space="preserve">2- Descendre en palanquée et en pleine eau dans l’espace lointain 0-40m. </t>
  </si>
  <si>
    <t xml:space="preserve">3- Lâcher et reprendre l’embout (LRE). </t>
  </si>
  <si>
    <t xml:space="preserve">4- Réaliser un Vidage De Masque (VDM). </t>
  </si>
  <si>
    <t xml:space="preserve">5- Maîtriser la stabilisation avec un système de stabilisation gonflable. </t>
  </si>
  <si>
    <t xml:space="preserve">Module ASSISTANCE </t>
  </si>
  <si>
    <t xml:space="preserve">Module EVOLUTION </t>
  </si>
  <si>
    <t xml:space="preserve">7- Planifier, organiser, dans le respect de l’environnement.  </t>
  </si>
  <si>
    <t xml:space="preserve">Module THEORIE (à l’écrit ou l’oral) </t>
  </si>
  <si>
    <t xml:space="preserve">8- Planification et organisation d’une plongée dans l’espace 0-40m </t>
  </si>
  <si>
    <t>9- Prév, des risques et infos concernant les 1er secours et le traitement des accidents</t>
  </si>
  <si>
    <t xml:space="preserve">10- Connaissance des prérogatives du niveau et de la notion de responsabilité. </t>
  </si>
  <si>
    <t xml:space="preserve">11- Sensibilisation à l’environnement subaquatique et à sa préservation </t>
  </si>
  <si>
    <t>6- Assister un plongeur en difficulté</t>
  </si>
  <si>
    <t>Le candidat a satisfait aux épreuves nécessaires à l'obtention du brevet de
Plongeur Autonome 40m</t>
  </si>
  <si>
    <t>Suivi MF2</t>
  </si>
  <si>
    <t>Suivi MF1</t>
  </si>
  <si>
    <t>Suivi GP</t>
  </si>
  <si>
    <t>Suivi PA40</t>
  </si>
  <si>
    <t xml:space="preserve">Module Information théorique </t>
  </si>
  <si>
    <t xml:space="preserve">1 – Information théorique </t>
  </si>
  <si>
    <t xml:space="preserve">Module SAVOIR-FAIRE pratique : Certification </t>
  </si>
  <si>
    <t xml:space="preserve">Plongée 1 (Zone 45 m) </t>
  </si>
  <si>
    <t>Evaluation PA60</t>
  </si>
  <si>
    <r>
      <t>Attestation de réussite / Certificat de spécialité PA60             Demande de carte brevet FSGT/CMAS</t>
    </r>
    <r>
      <rPr>
        <b/>
        <sz val="18"/>
        <rFont val="Wingdings 2"/>
        <family val="1"/>
      </rPr>
      <t>*</t>
    </r>
    <r>
      <rPr>
        <b/>
        <sz val="16"/>
        <rFont val="Georgia"/>
        <family val="1"/>
      </rPr>
      <t xml:space="preserve"> ou FSGT</t>
    </r>
    <r>
      <rPr>
        <b/>
        <sz val="18"/>
        <rFont val="Wingdings 2"/>
        <family val="1"/>
      </rPr>
      <t>*</t>
    </r>
  </si>
  <si>
    <t>Le candidat a satisfait aux épreuves nécessaires à l'obtention du  certificat de spécialité « Profonde- PA60 »</t>
  </si>
  <si>
    <t xml:space="preserve">Plongée 2 (Zone 50 m)                                                                                                        </t>
  </si>
  <si>
    <t xml:space="preserve">Plongée 3 (Zone 50 m) . </t>
  </si>
  <si>
    <t>Candidats PA60</t>
  </si>
  <si>
    <t>PA60_FIE_1</t>
  </si>
  <si>
    <t>PA60_FIE_2</t>
  </si>
  <si>
    <t>PA60_FIE_3</t>
  </si>
  <si>
    <t>PA60_FIE_4</t>
  </si>
  <si>
    <t>PA60_FIE_5</t>
  </si>
  <si>
    <t>PA60_FIE_6</t>
  </si>
  <si>
    <t>PA60_FIE_7</t>
  </si>
  <si>
    <t>Suivi PA60</t>
  </si>
  <si>
    <t>Suivi E2</t>
  </si>
  <si>
    <t>Lien hypertexte</t>
  </si>
  <si>
    <t>Candidats E2</t>
  </si>
  <si>
    <t>E2_FIE_1</t>
  </si>
  <si>
    <t>E2_FIE_2</t>
  </si>
  <si>
    <t>E2_FIE_3</t>
  </si>
  <si>
    <t>E2_FIE_4</t>
  </si>
  <si>
    <t>E2_FIE_5</t>
  </si>
  <si>
    <t>E2_FIE_6</t>
  </si>
  <si>
    <t>E2_FIE_7</t>
  </si>
  <si>
    <t>E2_FIE_8</t>
  </si>
  <si>
    <t xml:space="preserve">1) Pédagogie pratique dans l’espace 0 – 20m </t>
  </si>
  <si>
    <t xml:space="preserve">2) Pédagogie de la théorie </t>
  </si>
  <si>
    <t xml:space="preserve">Module SAUVETAGE </t>
  </si>
  <si>
    <t xml:space="preserve">3) Sauvetage de 20 mètres  </t>
  </si>
  <si>
    <t xml:space="preserve">Module PEDAGOGIE du E1 (pratique + théorie P1) </t>
  </si>
  <si>
    <t xml:space="preserve">1) Pédagogie préparatoire (sans scaphandre). </t>
  </si>
  <si>
    <t xml:space="preserve">2) Pédagogie pratique. </t>
  </si>
  <si>
    <t xml:space="preserve">3) Conduite d’un baptême. </t>
  </si>
  <si>
    <t xml:space="preserve">4) Pédagogie théorique. </t>
  </si>
  <si>
    <t>Module DIRECTION du E1</t>
  </si>
  <si>
    <t xml:space="preserve">6) Sauvetage mannequin en PMT </t>
  </si>
  <si>
    <t xml:space="preserve">5) Organisation et Direction d’une séance </t>
  </si>
  <si>
    <t>Module SAUVETAGE du E1</t>
  </si>
  <si>
    <t xml:space="preserve">7) Sauvetage en scaphandre   </t>
  </si>
  <si>
    <t>Module THEORIE  du E1</t>
  </si>
  <si>
    <t>8) Réglementation et organisation d’une séance</t>
  </si>
  <si>
    <t xml:space="preserve">9) Accidents de plongée </t>
  </si>
  <si>
    <r>
      <t>Attestation de réussite / Aspirant Fédéral E2            Demande de carte brevet FSGT/CMAS</t>
    </r>
    <r>
      <rPr>
        <b/>
        <sz val="18"/>
        <rFont val="Wingdings 2"/>
        <family val="1"/>
      </rPr>
      <t>*</t>
    </r>
    <r>
      <rPr>
        <b/>
        <sz val="16"/>
        <rFont val="Georgia"/>
        <family val="1"/>
      </rPr>
      <t xml:space="preserve"> ou FSGT</t>
    </r>
    <r>
      <rPr>
        <b/>
        <sz val="18"/>
        <rFont val="Wingdings 2"/>
        <family val="1"/>
      </rPr>
      <t>*</t>
    </r>
  </si>
  <si>
    <t xml:space="preserve">Le candidat a satisfait aux épreuves nécessaires à l'obtention du brevet d’enseignant niveau II – Aspirant Fédéral FSGT. </t>
  </si>
  <si>
    <t xml:space="preserve">Le jury et le Président du club certifient avoir vérifié la conformité des prérequis et des conditions de validation (notamment UV1 et UV2) comme précisé ci-dessus.  </t>
  </si>
  <si>
    <t>Moyenne E1</t>
  </si>
  <si>
    <t>Tableau de bord</t>
  </si>
  <si>
    <t>Liste des candidats</t>
  </si>
  <si>
    <t>PA60_FIE_8</t>
  </si>
  <si>
    <t>GP_FIE_1</t>
  </si>
  <si>
    <t>GP_FIE_2</t>
  </si>
  <si>
    <t>GP_FIE_3</t>
  </si>
  <si>
    <t>GP_FIE_4</t>
  </si>
  <si>
    <t>GP_FIE_5</t>
  </si>
  <si>
    <t>GP_FIE_6</t>
  </si>
  <si>
    <t>GP_FIE_7</t>
  </si>
  <si>
    <t>GP_FIE_8</t>
  </si>
  <si>
    <t>PA40_FIE_8</t>
  </si>
  <si>
    <t>Comité organisateur &amp; lieu</t>
  </si>
  <si>
    <t>0 à 4  Insuffisant  //  5 à 9  Savoir-faire partiel ou non maîtrisé  //  10 à 14  Maîtrise satisfaisante  //  15  à 20  Maîtrise avec aisance  et assurance</t>
  </si>
  <si>
    <t>Relevé de notes MF2</t>
  </si>
  <si>
    <t>Relevé de notes MF1</t>
  </si>
  <si>
    <t>Relevé de notes E2</t>
  </si>
  <si>
    <t>Relevé de notes GP</t>
  </si>
  <si>
    <t>xxxxxxxxxxxxxxxxxxxxxxxx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</si>
</sst>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#\ ##\ ##\ ##\ ##"/>
    <numFmt numFmtId="175" formatCode="_-* #,##0.00&quot; €&quot;_-;\-* #,##0.00&quot; €&quot;_-;_-* \-??&quot; €&quot;_-;_-@_-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  <numFmt numFmtId="179" formatCode="[$-40C]dddd\ d\ mmmm\ yyyy"/>
    <numFmt numFmtId="180" formatCode="mmm\-yyyy"/>
  </numFmts>
  <fonts count="98">
    <font>
      <sz val="10"/>
      <name val="Arial"/>
      <family val="2"/>
    </font>
    <font>
      <sz val="10"/>
      <color indexed="10"/>
      <name val="Arial"/>
      <family val="2"/>
    </font>
    <font>
      <b/>
      <sz val="14"/>
      <name val="Georgia"/>
      <family val="1"/>
    </font>
    <font>
      <b/>
      <sz val="10"/>
      <name val="Georgia"/>
      <family val="1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Georgia"/>
      <family val="1"/>
    </font>
    <font>
      <b/>
      <sz val="18"/>
      <name val="Georgia"/>
      <family val="1"/>
    </font>
    <font>
      <b/>
      <sz val="9"/>
      <name val="Georgia"/>
      <family val="1"/>
    </font>
    <font>
      <sz val="8"/>
      <name val="Georgia"/>
      <family val="1"/>
    </font>
    <font>
      <b/>
      <sz val="8"/>
      <name val="Georgia"/>
      <family val="1"/>
    </font>
    <font>
      <b/>
      <sz val="20"/>
      <name val="Georgia"/>
      <family val="1"/>
    </font>
    <font>
      <b/>
      <sz val="10"/>
      <color indexed="10"/>
      <name val="Georgia"/>
      <family val="1"/>
    </font>
    <font>
      <b/>
      <sz val="12"/>
      <name val="Georgia"/>
      <family val="1"/>
    </font>
    <font>
      <b/>
      <sz val="16"/>
      <name val="Georgia"/>
      <family val="1"/>
    </font>
    <font>
      <b/>
      <sz val="18"/>
      <name val="Wingdings 2"/>
      <family val="1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u val="single"/>
      <sz val="10"/>
      <name val="Arial"/>
      <family val="2"/>
    </font>
    <font>
      <b/>
      <sz val="48"/>
      <name val="Georgia"/>
      <family val="1"/>
    </font>
    <font>
      <b/>
      <u val="single"/>
      <sz val="10"/>
      <color indexed="12"/>
      <name val="Arial"/>
      <family val="2"/>
    </font>
    <font>
      <b/>
      <u val="single"/>
      <sz val="20"/>
      <color indexed="12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i/>
      <sz val="10"/>
      <name val="Georgia"/>
      <family val="1"/>
    </font>
    <font>
      <b/>
      <i/>
      <sz val="10"/>
      <name val="Georgia"/>
      <family val="1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name val="Georgia"/>
      <family val="1"/>
    </font>
    <font>
      <b/>
      <u val="single"/>
      <sz val="12"/>
      <color indexed="12"/>
      <name val="Arial"/>
      <family val="2"/>
    </font>
    <font>
      <sz val="14"/>
      <name val="Arial"/>
      <family val="2"/>
    </font>
    <font>
      <i/>
      <u val="single"/>
      <sz val="10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i/>
      <sz val="8"/>
      <name val="Georgia"/>
      <family val="1"/>
    </font>
    <font>
      <i/>
      <sz val="8"/>
      <name val="Georgia"/>
      <family val="1"/>
    </font>
    <font>
      <b/>
      <sz val="16"/>
      <name val="Calibri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b/>
      <i/>
      <sz val="10"/>
      <color indexed="13"/>
      <name val="Georgia"/>
      <family val="1"/>
    </font>
    <font>
      <b/>
      <u val="single"/>
      <sz val="10"/>
      <color indexed="50"/>
      <name val="Arial"/>
      <family val="2"/>
    </font>
    <font>
      <b/>
      <u val="single"/>
      <sz val="10"/>
      <color indexed="53"/>
      <name val="Arial"/>
      <family val="2"/>
    </font>
    <font>
      <b/>
      <u val="single"/>
      <sz val="10"/>
      <color indexed="44"/>
      <name val="Arial"/>
      <family val="2"/>
    </font>
    <font>
      <b/>
      <u val="single"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Verdana"/>
      <family val="2"/>
    </font>
    <font>
      <b/>
      <i/>
      <sz val="10"/>
      <color rgb="FFFFFF00"/>
      <name val="Georgia"/>
      <family val="1"/>
    </font>
    <font>
      <b/>
      <u val="single"/>
      <sz val="10"/>
      <color rgb="FF92D050"/>
      <name val="Arial"/>
      <family val="2"/>
    </font>
    <font>
      <b/>
      <u val="single"/>
      <sz val="10"/>
      <color theme="9"/>
      <name val="Arial"/>
      <family val="2"/>
    </font>
    <font>
      <b/>
      <u val="single"/>
      <sz val="10"/>
      <color theme="4" tint="0.5999900102615356"/>
      <name val="Arial"/>
      <family val="2"/>
    </font>
    <font>
      <b/>
      <u val="single"/>
      <sz val="10"/>
      <color theme="1"/>
      <name val="Arial"/>
      <family val="2"/>
    </font>
    <font>
      <i/>
      <u val="single"/>
      <sz val="10"/>
      <color theme="1"/>
      <name val="Arial"/>
      <family val="2"/>
    </font>
    <font>
      <b/>
      <i/>
      <u val="single"/>
      <sz val="10"/>
      <color theme="1"/>
      <name val="Arial"/>
      <family val="2"/>
    </font>
    <font>
      <b/>
      <i/>
      <u val="single"/>
      <sz val="12"/>
      <color theme="1"/>
      <name val="Arial"/>
      <family val="2"/>
    </font>
    <font>
      <b/>
      <sz val="18"/>
      <color theme="1"/>
      <name val="Arial"/>
      <family val="2"/>
    </font>
  </fonts>
  <fills count="8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thick">
        <color indexed="8"/>
      </top>
      <bottom style="medium">
        <color indexed="8"/>
      </bottom>
    </border>
    <border>
      <left style="medium"/>
      <right style="medium"/>
      <top style="thick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0" borderId="2" applyNumberFormat="0" applyFill="0" applyAlignment="0" applyProtection="0"/>
    <xf numFmtId="0" fontId="76" fillId="27" borderId="1" applyNumberFormat="0" applyAlignment="0" applyProtection="0"/>
    <xf numFmtId="0" fontId="7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75" fontId="0" fillId="0" borderId="0" applyFill="0" applyBorder="0" applyAlignment="0" applyProtection="0"/>
    <xf numFmtId="42" fontId="0" fillId="0" borderId="0" applyFill="0" applyBorder="0" applyAlignment="0" applyProtection="0"/>
    <xf numFmtId="0" fontId="7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79" fillId="31" borderId="0" applyNumberFormat="0" applyBorder="0" applyAlignment="0" applyProtection="0"/>
    <xf numFmtId="0" fontId="80" fillId="26" borderId="4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0" fontId="87" fillId="32" borderId="9" applyNumberFormat="0" applyAlignment="0" applyProtection="0"/>
  </cellStyleXfs>
  <cellXfs count="744"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wrapText="1"/>
    </xf>
    <xf numFmtId="0" fontId="8" fillId="33" borderId="0" xfId="0" applyFont="1" applyFill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wrapText="1"/>
    </xf>
    <xf numFmtId="0" fontId="8" fillId="0" borderId="0" xfId="0" applyFont="1" applyAlignment="1">
      <alignment/>
    </xf>
    <xf numFmtId="2" fontId="8" fillId="34" borderId="10" xfId="0" applyNumberFormat="1" applyFont="1" applyFill="1" applyBorder="1" applyAlignment="1">
      <alignment horizontal="center"/>
    </xf>
    <xf numFmtId="2" fontId="8" fillId="35" borderId="10" xfId="0" applyNumberFormat="1" applyFont="1" applyFill="1" applyBorder="1" applyAlignment="1" applyProtection="1">
      <alignment horizontal="center"/>
      <protection locked="0"/>
    </xf>
    <xf numFmtId="2" fontId="8" fillId="36" borderId="10" xfId="0" applyNumberFormat="1" applyFont="1" applyFill="1" applyBorder="1" applyAlignment="1" applyProtection="1">
      <alignment horizontal="center"/>
      <protection locked="0"/>
    </xf>
    <xf numFmtId="2" fontId="14" fillId="37" borderId="10" xfId="0" applyNumberFormat="1" applyFont="1" applyFill="1" applyBorder="1" applyAlignment="1">
      <alignment horizontal="center"/>
    </xf>
    <xf numFmtId="2" fontId="15" fillId="38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33" borderId="0" xfId="0" applyFill="1" applyAlignment="1">
      <alignment/>
    </xf>
    <xf numFmtId="0" fontId="4" fillId="33" borderId="11" xfId="0" applyFont="1" applyFill="1" applyBorder="1" applyAlignment="1">
      <alignment/>
    </xf>
    <xf numFmtId="2" fontId="8" fillId="34" borderId="12" xfId="0" applyNumberFormat="1" applyFont="1" applyFill="1" applyBorder="1" applyAlignment="1">
      <alignment horizontal="center"/>
    </xf>
    <xf numFmtId="2" fontId="8" fillId="35" borderId="12" xfId="0" applyNumberFormat="1" applyFont="1" applyFill="1" applyBorder="1" applyAlignment="1" applyProtection="1">
      <alignment horizontal="center"/>
      <protection locked="0"/>
    </xf>
    <xf numFmtId="2" fontId="8" fillId="36" borderId="12" xfId="0" applyNumberFormat="1" applyFont="1" applyFill="1" applyBorder="1" applyAlignment="1" applyProtection="1">
      <alignment horizontal="center"/>
      <protection locked="0"/>
    </xf>
    <xf numFmtId="2" fontId="8" fillId="35" borderId="13" xfId="0" applyNumberFormat="1" applyFont="1" applyFill="1" applyBorder="1" applyAlignment="1" applyProtection="1">
      <alignment horizontal="center"/>
      <protection locked="0"/>
    </xf>
    <xf numFmtId="2" fontId="8" fillId="36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8" fillId="36" borderId="10" xfId="0" applyNumberFormat="1" applyFont="1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4" fillId="33" borderId="14" xfId="0" applyNumberFormat="1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2" fontId="8" fillId="35" borderId="10" xfId="0" applyNumberFormat="1" applyFont="1" applyFill="1" applyBorder="1" applyAlignment="1" applyProtection="1">
      <alignment horizontal="center" vertical="center"/>
      <protection locked="0"/>
    </xf>
    <xf numFmtId="2" fontId="3" fillId="34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2" fontId="14" fillId="37" borderId="10" xfId="0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2" fontId="3" fillId="39" borderId="15" xfId="0" applyNumberFormat="1" applyFont="1" applyFill="1" applyBorder="1" applyAlignment="1">
      <alignment/>
    </xf>
    <xf numFmtId="2" fontId="3" fillId="39" borderId="16" xfId="0" applyNumberFormat="1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7" xfId="0" applyFill="1" applyBorder="1" applyAlignment="1">
      <alignment/>
    </xf>
    <xf numFmtId="2" fontId="0" fillId="33" borderId="18" xfId="0" applyNumberFormat="1" applyFill="1" applyBorder="1" applyAlignment="1">
      <alignment horizontal="center"/>
    </xf>
    <xf numFmtId="2" fontId="0" fillId="33" borderId="19" xfId="0" applyNumberFormat="1" applyFill="1" applyBorder="1" applyAlignment="1">
      <alignment horizontal="center"/>
    </xf>
    <xf numFmtId="2" fontId="4" fillId="33" borderId="19" xfId="0" applyNumberFormat="1" applyFont="1" applyFill="1" applyBorder="1" applyAlignment="1">
      <alignment horizontal="center"/>
    </xf>
    <xf numFmtId="0" fontId="3" fillId="34" borderId="15" xfId="0" applyFont="1" applyFill="1" applyBorder="1" applyAlignment="1" applyProtection="1">
      <alignment/>
      <protection/>
    </xf>
    <xf numFmtId="0" fontId="3" fillId="34" borderId="13" xfId="0" applyFont="1" applyFill="1" applyBorder="1" applyAlignment="1" applyProtection="1">
      <alignment/>
      <protection/>
    </xf>
    <xf numFmtId="0" fontId="3" fillId="34" borderId="20" xfId="0" applyFont="1" applyFill="1" applyBorder="1" applyAlignment="1" applyProtection="1">
      <alignment/>
      <protection/>
    </xf>
    <xf numFmtId="175" fontId="3" fillId="39" borderId="0" xfId="48" applyFont="1" applyFill="1" applyBorder="1" applyAlignment="1" applyProtection="1">
      <alignment/>
      <protection/>
    </xf>
    <xf numFmtId="2" fontId="3" fillId="39" borderId="15" xfId="0" applyNumberFormat="1" applyFont="1" applyFill="1" applyBorder="1" applyAlignment="1" applyProtection="1">
      <alignment/>
      <protection/>
    </xf>
    <xf numFmtId="2" fontId="4" fillId="33" borderId="21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11" fillId="40" borderId="22" xfId="0" applyFont="1" applyFill="1" applyBorder="1" applyAlignment="1" applyProtection="1">
      <alignment wrapText="1"/>
      <protection locked="0"/>
    </xf>
    <xf numFmtId="0" fontId="11" fillId="41" borderId="22" xfId="0" applyFont="1" applyFill="1" applyBorder="1" applyAlignment="1" applyProtection="1">
      <alignment wrapText="1"/>
      <protection locked="0"/>
    </xf>
    <xf numFmtId="0" fontId="11" fillId="40" borderId="23" xfId="0" applyFont="1" applyFill="1" applyBorder="1" applyAlignment="1" applyProtection="1">
      <alignment wrapText="1"/>
      <protection locked="0"/>
    </xf>
    <xf numFmtId="0" fontId="11" fillId="41" borderId="24" xfId="0" applyFont="1" applyFill="1" applyBorder="1" applyAlignment="1" applyProtection="1">
      <alignment wrapText="1"/>
      <protection locked="0"/>
    </xf>
    <xf numFmtId="0" fontId="11" fillId="41" borderId="25" xfId="0" applyFont="1" applyFill="1" applyBorder="1" applyAlignment="1" applyProtection="1">
      <alignment wrapText="1"/>
      <protection locked="0"/>
    </xf>
    <xf numFmtId="0" fontId="11" fillId="40" borderId="25" xfId="0" applyFont="1" applyFill="1" applyBorder="1" applyAlignment="1" applyProtection="1">
      <alignment wrapText="1"/>
      <protection locked="0"/>
    </xf>
    <xf numFmtId="0" fontId="11" fillId="41" borderId="26" xfId="0" applyFont="1" applyFill="1" applyBorder="1" applyAlignment="1" applyProtection="1">
      <alignment wrapText="1"/>
      <protection locked="0"/>
    </xf>
    <xf numFmtId="0" fontId="11" fillId="41" borderId="27" xfId="0" applyFont="1" applyFill="1" applyBorder="1" applyAlignment="1" applyProtection="1">
      <alignment wrapText="1"/>
      <protection locked="0"/>
    </xf>
    <xf numFmtId="0" fontId="4" fillId="33" borderId="0" xfId="0" applyFont="1" applyFill="1" applyBorder="1" applyAlignment="1">
      <alignment/>
    </xf>
    <xf numFmtId="0" fontId="19" fillId="33" borderId="0" xfId="0" applyFont="1" applyFill="1" applyBorder="1" applyAlignment="1">
      <alignment vertical="center"/>
    </xf>
    <xf numFmtId="0" fontId="11" fillId="41" borderId="28" xfId="0" applyFont="1" applyFill="1" applyBorder="1" applyAlignment="1" applyProtection="1">
      <alignment wrapText="1"/>
      <protection locked="0"/>
    </xf>
    <xf numFmtId="49" fontId="12" fillId="40" borderId="22" xfId="0" applyNumberFormat="1" applyFont="1" applyFill="1" applyBorder="1" applyAlignment="1" applyProtection="1">
      <alignment wrapText="1"/>
      <protection locked="0"/>
    </xf>
    <xf numFmtId="0" fontId="12" fillId="40" borderId="22" xfId="0" applyFont="1" applyFill="1" applyBorder="1" applyAlignment="1" applyProtection="1">
      <alignment wrapText="1"/>
      <protection locked="0"/>
    </xf>
    <xf numFmtId="0" fontId="12" fillId="41" borderId="24" xfId="0" applyFont="1" applyFill="1" applyBorder="1" applyAlignment="1" applyProtection="1">
      <alignment wrapText="1"/>
      <protection locked="0"/>
    </xf>
    <xf numFmtId="0" fontId="12" fillId="40" borderId="24" xfId="0" applyFont="1" applyFill="1" applyBorder="1" applyAlignment="1" applyProtection="1">
      <alignment wrapText="1"/>
      <protection locked="0"/>
    </xf>
    <xf numFmtId="0" fontId="12" fillId="41" borderId="29" xfId="0" applyFont="1" applyFill="1" applyBorder="1" applyAlignment="1" applyProtection="1">
      <alignment wrapText="1"/>
      <protection locked="0"/>
    </xf>
    <xf numFmtId="0" fontId="12" fillId="42" borderId="30" xfId="0" applyFont="1" applyFill="1" applyBorder="1" applyAlignment="1">
      <alignment horizontal="center" vertical="center" wrapText="1"/>
    </xf>
    <xf numFmtId="0" fontId="12" fillId="42" borderId="31" xfId="0" applyFont="1" applyFill="1" applyBorder="1" applyAlignment="1">
      <alignment horizontal="center" vertical="center" wrapText="1"/>
    </xf>
    <xf numFmtId="0" fontId="12" fillId="42" borderId="32" xfId="0" applyFont="1" applyFill="1" applyBorder="1" applyAlignment="1">
      <alignment horizontal="center" vertical="center" wrapText="1"/>
    </xf>
    <xf numFmtId="0" fontId="12" fillId="42" borderId="33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wrapText="1"/>
    </xf>
    <xf numFmtId="0" fontId="0" fillId="33" borderId="18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19" fillId="33" borderId="39" xfId="0" applyFont="1" applyFill="1" applyBorder="1" applyAlignment="1">
      <alignment horizontal="center"/>
    </xf>
    <xf numFmtId="0" fontId="0" fillId="33" borderId="40" xfId="0" applyFill="1" applyBorder="1" applyAlignment="1">
      <alignment/>
    </xf>
    <xf numFmtId="0" fontId="19" fillId="33" borderId="40" xfId="0" applyFont="1" applyFill="1" applyBorder="1" applyAlignment="1">
      <alignment horizontal="center"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22" fillId="33" borderId="0" xfId="0" applyFont="1" applyFill="1" applyBorder="1" applyAlignment="1">
      <alignment horizontal="center" vertical="center" wrapText="1"/>
    </xf>
    <xf numFmtId="0" fontId="22" fillId="33" borderId="40" xfId="0" applyFont="1" applyFill="1" applyBorder="1" applyAlignment="1">
      <alignment horizontal="center" vertical="center" wrapText="1"/>
    </xf>
    <xf numFmtId="0" fontId="19" fillId="33" borderId="39" xfId="0" applyFont="1" applyFill="1" applyBorder="1" applyAlignment="1">
      <alignment/>
    </xf>
    <xf numFmtId="0" fontId="0" fillId="33" borderId="41" xfId="0" applyFill="1" applyBorder="1" applyAlignment="1">
      <alignment/>
    </xf>
    <xf numFmtId="2" fontId="0" fillId="43" borderId="42" xfId="0" applyNumberFormat="1" applyFill="1" applyBorder="1" applyAlignment="1">
      <alignment horizontal="center"/>
    </xf>
    <xf numFmtId="2" fontId="4" fillId="33" borderId="43" xfId="0" applyNumberFormat="1" applyFont="1" applyFill="1" applyBorder="1" applyAlignment="1">
      <alignment horizontal="center"/>
    </xf>
    <xf numFmtId="2" fontId="4" fillId="33" borderId="17" xfId="0" applyNumberFormat="1" applyFont="1" applyFill="1" applyBorder="1" applyAlignment="1">
      <alignment horizontal="center"/>
    </xf>
    <xf numFmtId="0" fontId="19" fillId="33" borderId="39" xfId="0" applyFont="1" applyFill="1" applyBorder="1" applyAlignment="1">
      <alignment vertical="center"/>
    </xf>
    <xf numFmtId="0" fontId="18" fillId="33" borderId="39" xfId="0" applyFont="1" applyFill="1" applyBorder="1" applyAlignment="1">
      <alignment horizontal="center" wrapText="1"/>
    </xf>
    <xf numFmtId="0" fontId="18" fillId="33" borderId="40" xfId="0" applyFont="1" applyFill="1" applyBorder="1" applyAlignment="1">
      <alignment horizontal="center" wrapText="1"/>
    </xf>
    <xf numFmtId="0" fontId="11" fillId="44" borderId="22" xfId="0" applyFont="1" applyFill="1" applyBorder="1" applyAlignment="1" applyProtection="1">
      <alignment wrapText="1"/>
      <protection locked="0"/>
    </xf>
    <xf numFmtId="0" fontId="11" fillId="45" borderId="22" xfId="0" applyFont="1" applyFill="1" applyBorder="1" applyAlignment="1">
      <alignment wrapText="1"/>
    </xf>
    <xf numFmtId="0" fontId="11" fillId="46" borderId="22" xfId="0" applyFont="1" applyFill="1" applyBorder="1" applyAlignment="1" applyProtection="1">
      <alignment wrapText="1"/>
      <protection locked="0"/>
    </xf>
    <xf numFmtId="0" fontId="11" fillId="44" borderId="23" xfId="0" applyFont="1" applyFill="1" applyBorder="1" applyAlignment="1" applyProtection="1">
      <alignment wrapText="1"/>
      <protection locked="0"/>
    </xf>
    <xf numFmtId="0" fontId="11" fillId="45" borderId="23" xfId="0" applyFont="1" applyFill="1" applyBorder="1" applyAlignment="1">
      <alignment wrapText="1"/>
    </xf>
    <xf numFmtId="0" fontId="11" fillId="45" borderId="44" xfId="0" applyFont="1" applyFill="1" applyBorder="1" applyAlignment="1">
      <alignment wrapText="1"/>
    </xf>
    <xf numFmtId="0" fontId="11" fillId="45" borderId="25" xfId="0" applyFont="1" applyFill="1" applyBorder="1" applyAlignment="1">
      <alignment wrapText="1"/>
    </xf>
    <xf numFmtId="0" fontId="11" fillId="46" borderId="26" xfId="0" applyFont="1" applyFill="1" applyBorder="1" applyAlignment="1" applyProtection="1">
      <alignment wrapText="1"/>
      <protection locked="0"/>
    </xf>
    <xf numFmtId="0" fontId="11" fillId="45" borderId="26" xfId="0" applyFont="1" applyFill="1" applyBorder="1" applyAlignment="1">
      <alignment wrapText="1"/>
    </xf>
    <xf numFmtId="0" fontId="11" fillId="45" borderId="27" xfId="0" applyFont="1" applyFill="1" applyBorder="1" applyAlignment="1">
      <alignment wrapText="1"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2" fontId="0" fillId="33" borderId="40" xfId="0" applyNumberFormat="1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2" fontId="0" fillId="43" borderId="43" xfId="0" applyNumberForma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2" fontId="0" fillId="33" borderId="21" xfId="0" applyNumberFormat="1" applyFill="1" applyBorder="1" applyAlignment="1">
      <alignment horizontal="center"/>
    </xf>
    <xf numFmtId="2" fontId="8" fillId="47" borderId="15" xfId="0" applyNumberFormat="1" applyFont="1" applyFill="1" applyBorder="1" applyAlignment="1">
      <alignment horizontal="left"/>
    </xf>
    <xf numFmtId="2" fontId="8" fillId="47" borderId="13" xfId="0" applyNumberFormat="1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center"/>
    </xf>
    <xf numFmtId="2" fontId="4" fillId="33" borderId="34" xfId="0" applyNumberFormat="1" applyFont="1" applyFill="1" applyBorder="1" applyAlignment="1">
      <alignment horizontal="center"/>
    </xf>
    <xf numFmtId="2" fontId="4" fillId="43" borderId="19" xfId="0" applyNumberFormat="1" applyFont="1" applyFill="1" applyBorder="1" applyAlignment="1">
      <alignment horizontal="center"/>
    </xf>
    <xf numFmtId="2" fontId="4" fillId="33" borderId="18" xfId="0" applyNumberFormat="1" applyFont="1" applyFill="1" applyBorder="1" applyAlignment="1">
      <alignment horizontal="center"/>
    </xf>
    <xf numFmtId="2" fontId="0" fillId="33" borderId="18" xfId="0" applyNumberFormat="1" applyFont="1" applyFill="1" applyBorder="1" applyAlignment="1">
      <alignment horizontal="center"/>
    </xf>
    <xf numFmtId="2" fontId="0" fillId="33" borderId="14" xfId="0" applyNumberFormat="1" applyFont="1" applyFill="1" applyBorder="1" applyAlignment="1">
      <alignment horizontal="center"/>
    </xf>
    <xf numFmtId="2" fontId="8" fillId="48" borderId="10" xfId="0" applyNumberFormat="1" applyFont="1" applyFill="1" applyBorder="1" applyAlignment="1">
      <alignment/>
    </xf>
    <xf numFmtId="0" fontId="8" fillId="49" borderId="0" xfId="0" applyFont="1" applyFill="1" applyAlignment="1">
      <alignment/>
    </xf>
    <xf numFmtId="2" fontId="8" fillId="48" borderId="10" xfId="0" applyNumberFormat="1" applyFont="1" applyFill="1" applyBorder="1" applyAlignment="1">
      <alignment horizontal="center"/>
    </xf>
    <xf numFmtId="2" fontId="3" fillId="48" borderId="10" xfId="0" applyNumberFormat="1" applyFont="1" applyFill="1" applyBorder="1" applyAlignment="1">
      <alignment horizontal="center"/>
    </xf>
    <xf numFmtId="2" fontId="0" fillId="33" borderId="21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2" fontId="0" fillId="50" borderId="17" xfId="0" applyNumberFormat="1" applyFill="1" applyBorder="1" applyAlignment="1">
      <alignment horizontal="center"/>
    </xf>
    <xf numFmtId="0" fontId="88" fillId="0" borderId="0" xfId="0" applyFont="1" applyAlignment="1">
      <alignment horizontal="justify" vertical="center"/>
    </xf>
    <xf numFmtId="0" fontId="5" fillId="51" borderId="17" xfId="0" applyFont="1" applyFill="1" applyBorder="1" applyAlignment="1">
      <alignment horizontal="left" wrapText="1"/>
    </xf>
    <xf numFmtId="2" fontId="3" fillId="52" borderId="18" xfId="0" applyNumberFormat="1" applyFont="1" applyFill="1" applyBorder="1" applyAlignment="1" applyProtection="1">
      <alignment horizontal="center"/>
      <protection/>
    </xf>
    <xf numFmtId="2" fontId="3" fillId="52" borderId="21" xfId="0" applyNumberFormat="1" applyFont="1" applyFill="1" applyBorder="1" applyAlignment="1" applyProtection="1">
      <alignment horizontal="center"/>
      <protection/>
    </xf>
    <xf numFmtId="2" fontId="4" fillId="33" borderId="18" xfId="0" applyNumberFormat="1" applyFont="1" applyFill="1" applyBorder="1" applyAlignment="1">
      <alignment horizontal="center" wrapText="1"/>
    </xf>
    <xf numFmtId="2" fontId="0" fillId="33" borderId="43" xfId="0" applyNumberFormat="1" applyFont="1" applyFill="1" applyBorder="1" applyAlignment="1">
      <alignment horizontal="center"/>
    </xf>
    <xf numFmtId="2" fontId="3" fillId="52" borderId="17" xfId="0" applyNumberFormat="1" applyFont="1" applyFill="1" applyBorder="1" applyAlignment="1" applyProtection="1">
      <alignment horizontal="center"/>
      <protection/>
    </xf>
    <xf numFmtId="2" fontId="3" fillId="53" borderId="35" xfId="0" applyNumberFormat="1" applyFont="1" applyFill="1" applyBorder="1" applyAlignment="1" applyProtection="1">
      <alignment/>
      <protection/>
    </xf>
    <xf numFmtId="2" fontId="3" fillId="54" borderId="17" xfId="0" applyNumberFormat="1" applyFont="1" applyFill="1" applyBorder="1" applyAlignment="1" applyProtection="1">
      <alignment/>
      <protection/>
    </xf>
    <xf numFmtId="2" fontId="3" fillId="54" borderId="34" xfId="0" applyNumberFormat="1" applyFont="1" applyFill="1" applyBorder="1" applyAlignment="1" applyProtection="1">
      <alignment/>
      <protection/>
    </xf>
    <xf numFmtId="2" fontId="3" fillId="52" borderId="39" xfId="0" applyNumberFormat="1" applyFont="1" applyFill="1" applyBorder="1" applyAlignment="1" applyProtection="1">
      <alignment horizontal="center"/>
      <protection/>
    </xf>
    <xf numFmtId="0" fontId="5" fillId="33" borderId="46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2" fontId="3" fillId="53" borderId="34" xfId="0" applyNumberFormat="1" applyFont="1" applyFill="1" applyBorder="1" applyAlignment="1" applyProtection="1">
      <alignment/>
      <protection/>
    </xf>
    <xf numFmtId="2" fontId="4" fillId="50" borderId="43" xfId="0" applyNumberFormat="1" applyFont="1" applyFill="1" applyBorder="1" applyAlignment="1">
      <alignment horizontal="center"/>
    </xf>
    <xf numFmtId="2" fontId="8" fillId="0" borderId="39" xfId="0" applyNumberFormat="1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0" fontId="12" fillId="41" borderId="22" xfId="0" applyFont="1" applyFill="1" applyBorder="1" applyAlignment="1" applyProtection="1">
      <alignment wrapText="1"/>
      <protection locked="0"/>
    </xf>
    <xf numFmtId="2" fontId="4" fillId="51" borderId="21" xfId="0" applyNumberFormat="1" applyFont="1" applyFill="1" applyBorder="1" applyAlignment="1">
      <alignment horizontal="center"/>
    </xf>
    <xf numFmtId="2" fontId="3" fillId="54" borderId="21" xfId="0" applyNumberFormat="1" applyFont="1" applyFill="1" applyBorder="1" applyAlignment="1" applyProtection="1">
      <alignment horizontal="center"/>
      <protection/>
    </xf>
    <xf numFmtId="2" fontId="3" fillId="54" borderId="17" xfId="0" applyNumberFormat="1" applyFont="1" applyFill="1" applyBorder="1" applyAlignment="1" applyProtection="1">
      <alignment horizontal="center"/>
      <protection/>
    </xf>
    <xf numFmtId="2" fontId="4" fillId="0" borderId="21" xfId="0" applyNumberFormat="1" applyFont="1" applyFill="1" applyBorder="1" applyAlignment="1">
      <alignment horizontal="center"/>
    </xf>
    <xf numFmtId="2" fontId="4" fillId="33" borderId="17" xfId="0" applyNumberFormat="1" applyFont="1" applyFill="1" applyBorder="1" applyAlignment="1">
      <alignment horizontal="center" wrapText="1"/>
    </xf>
    <xf numFmtId="2" fontId="0" fillId="33" borderId="40" xfId="0" applyNumberFormat="1" applyFont="1" applyFill="1" applyBorder="1" applyAlignment="1">
      <alignment horizontal="center"/>
    </xf>
    <xf numFmtId="2" fontId="30" fillId="55" borderId="12" xfId="0" applyNumberFormat="1" applyFont="1" applyFill="1" applyBorder="1" applyAlignment="1" applyProtection="1">
      <alignment horizontal="center"/>
      <protection locked="0"/>
    </xf>
    <xf numFmtId="2" fontId="31" fillId="56" borderId="15" xfId="0" applyNumberFormat="1" applyFont="1" applyFill="1" applyBorder="1" applyAlignment="1">
      <alignment/>
    </xf>
    <xf numFmtId="2" fontId="30" fillId="57" borderId="10" xfId="0" applyNumberFormat="1" applyFont="1" applyFill="1" applyBorder="1" applyAlignment="1" applyProtection="1">
      <alignment horizontal="center"/>
      <protection locked="0"/>
    </xf>
    <xf numFmtId="2" fontId="30" fillId="55" borderId="10" xfId="0" applyNumberFormat="1" applyFont="1" applyFill="1" applyBorder="1" applyAlignment="1" applyProtection="1">
      <alignment horizontal="center"/>
      <protection locked="0"/>
    </xf>
    <xf numFmtId="2" fontId="31" fillId="55" borderId="47" xfId="0" applyNumberFormat="1" applyFont="1" applyFill="1" applyBorder="1" applyAlignment="1" applyProtection="1">
      <alignment horizontal="center"/>
      <protection locked="0"/>
    </xf>
    <xf numFmtId="2" fontId="30" fillId="57" borderId="12" xfId="0" applyNumberFormat="1" applyFont="1" applyFill="1" applyBorder="1" applyAlignment="1" applyProtection="1">
      <alignment horizontal="center"/>
      <protection locked="0"/>
    </xf>
    <xf numFmtId="2" fontId="31" fillId="55" borderId="10" xfId="0" applyNumberFormat="1" applyFont="1" applyFill="1" applyBorder="1" applyAlignment="1" applyProtection="1">
      <alignment horizontal="center"/>
      <protection locked="0"/>
    </xf>
    <xf numFmtId="0" fontId="33" fillId="58" borderId="17" xfId="0" applyFont="1" applyFill="1" applyBorder="1" applyAlignment="1">
      <alignment horizontal="center"/>
    </xf>
    <xf numFmtId="2" fontId="33" fillId="58" borderId="18" xfId="0" applyNumberFormat="1" applyFont="1" applyFill="1" applyBorder="1" applyAlignment="1">
      <alignment horizontal="center"/>
    </xf>
    <xf numFmtId="2" fontId="33" fillId="58" borderId="21" xfId="0" applyNumberFormat="1" applyFont="1" applyFill="1" applyBorder="1" applyAlignment="1">
      <alignment horizontal="center"/>
    </xf>
    <xf numFmtId="2" fontId="33" fillId="58" borderId="17" xfId="0" applyNumberFormat="1" applyFont="1" applyFill="1" applyBorder="1" applyAlignment="1">
      <alignment horizontal="center"/>
    </xf>
    <xf numFmtId="0" fontId="35" fillId="41" borderId="0" xfId="44" applyFont="1" applyFill="1" applyAlignment="1" applyProtection="1">
      <alignment/>
      <protection/>
    </xf>
    <xf numFmtId="0" fontId="27" fillId="59" borderId="0" xfId="44" applyFont="1" applyFill="1" applyAlignment="1" applyProtection="1">
      <alignment/>
      <protection/>
    </xf>
    <xf numFmtId="0" fontId="23" fillId="41" borderId="0" xfId="0" applyFont="1" applyFill="1" applyAlignment="1" applyProtection="1">
      <alignment horizontal="center" vertical="center"/>
      <protection/>
    </xf>
    <xf numFmtId="0" fontId="0" fillId="59" borderId="35" xfId="0" applyFill="1" applyBorder="1" applyAlignment="1" applyProtection="1">
      <alignment/>
      <protection/>
    </xf>
    <xf numFmtId="0" fontId="0" fillId="59" borderId="0" xfId="0" applyFill="1" applyBorder="1" applyAlignment="1" applyProtection="1">
      <alignment/>
      <protection/>
    </xf>
    <xf numFmtId="0" fontId="0" fillId="59" borderId="39" xfId="0" applyFill="1" applyBorder="1" applyAlignment="1" applyProtection="1">
      <alignment/>
      <protection/>
    </xf>
    <xf numFmtId="0" fontId="28" fillId="59" borderId="0" xfId="0" applyFont="1" applyFill="1" applyBorder="1" applyAlignment="1" applyProtection="1">
      <alignment/>
      <protection/>
    </xf>
    <xf numFmtId="0" fontId="0" fillId="59" borderId="0" xfId="0" applyFill="1" applyBorder="1" applyAlignment="1" applyProtection="1">
      <alignment/>
      <protection/>
    </xf>
    <xf numFmtId="0" fontId="0" fillId="59" borderId="39" xfId="0" applyFill="1" applyBorder="1" applyAlignment="1" applyProtection="1">
      <alignment/>
      <protection/>
    </xf>
    <xf numFmtId="0" fontId="0" fillId="59" borderId="40" xfId="0" applyFill="1" applyBorder="1" applyAlignment="1" applyProtection="1">
      <alignment/>
      <protection/>
    </xf>
    <xf numFmtId="0" fontId="0" fillId="59" borderId="39" xfId="0" applyFill="1" applyBorder="1" applyAlignment="1" applyProtection="1">
      <alignment wrapText="1"/>
      <protection/>
    </xf>
    <xf numFmtId="0" fontId="0" fillId="59" borderId="0" xfId="0" applyFill="1" applyBorder="1" applyAlignment="1" applyProtection="1">
      <alignment wrapText="1"/>
      <protection/>
    </xf>
    <xf numFmtId="0" fontId="6" fillId="59" borderId="0" xfId="0" applyFont="1" applyFill="1" applyBorder="1" applyAlignment="1" applyProtection="1">
      <alignment horizontal="center" vertical="center"/>
      <protection/>
    </xf>
    <xf numFmtId="0" fontId="2" fillId="59" borderId="35" xfId="0" applyFont="1" applyFill="1" applyBorder="1" applyAlignment="1" applyProtection="1">
      <alignment horizontal="center"/>
      <protection/>
    </xf>
    <xf numFmtId="0" fontId="2" fillId="59" borderId="0" xfId="0" applyFont="1" applyFill="1" applyBorder="1" applyAlignment="1" applyProtection="1">
      <alignment horizontal="center"/>
      <protection/>
    </xf>
    <xf numFmtId="0" fontId="2" fillId="60" borderId="35" xfId="0" applyFont="1" applyFill="1" applyBorder="1" applyAlignment="1" applyProtection="1">
      <alignment horizontal="center"/>
      <protection/>
    </xf>
    <xf numFmtId="0" fontId="1" fillId="60" borderId="39" xfId="0" applyFont="1" applyFill="1" applyBorder="1" applyAlignment="1" applyProtection="1">
      <alignment/>
      <protection/>
    </xf>
    <xf numFmtId="14" fontId="36" fillId="60" borderId="44" xfId="0" applyNumberFormat="1" applyFont="1" applyFill="1" applyBorder="1" applyAlignment="1" applyProtection="1">
      <alignment horizontal="left" vertical="center"/>
      <protection/>
    </xf>
    <xf numFmtId="0" fontId="2" fillId="60" borderId="0" xfId="0" applyFont="1" applyFill="1" applyBorder="1" applyAlignment="1" applyProtection="1">
      <alignment horizontal="center"/>
      <protection/>
    </xf>
    <xf numFmtId="0" fontId="36" fillId="60" borderId="24" xfId="0" applyFont="1" applyFill="1" applyBorder="1" applyAlignment="1" applyProtection="1">
      <alignment horizontal="left"/>
      <protection/>
    </xf>
    <xf numFmtId="0" fontId="36" fillId="60" borderId="22" xfId="0" applyFont="1" applyFill="1" applyBorder="1" applyAlignment="1" applyProtection="1">
      <alignment/>
      <protection/>
    </xf>
    <xf numFmtId="0" fontId="36" fillId="60" borderId="25" xfId="0" applyFont="1" applyFill="1" applyBorder="1" applyAlignment="1" applyProtection="1">
      <alignment horizontal="left"/>
      <protection/>
    </xf>
    <xf numFmtId="0" fontId="0" fillId="60" borderId="0" xfId="0" applyFill="1" applyBorder="1" applyAlignment="1" applyProtection="1">
      <alignment/>
      <protection/>
    </xf>
    <xf numFmtId="0" fontId="6" fillId="60" borderId="0" xfId="0" applyFont="1" applyFill="1" applyBorder="1" applyAlignment="1" applyProtection="1">
      <alignment vertical="center"/>
      <protection/>
    </xf>
    <xf numFmtId="0" fontId="36" fillId="60" borderId="29" xfId="0" applyFont="1" applyFill="1" applyBorder="1" applyAlignment="1" applyProtection="1">
      <alignment horizontal="left"/>
      <protection/>
    </xf>
    <xf numFmtId="0" fontId="0" fillId="60" borderId="39" xfId="0" applyFill="1" applyBorder="1" applyAlignment="1" applyProtection="1">
      <alignment horizontal="center"/>
      <protection/>
    </xf>
    <xf numFmtId="0" fontId="0" fillId="60" borderId="0" xfId="0" applyFill="1" applyBorder="1" applyAlignment="1" applyProtection="1">
      <alignment horizontal="center"/>
      <protection/>
    </xf>
    <xf numFmtId="0" fontId="0" fillId="33" borderId="0" xfId="0" applyFill="1" applyBorder="1" applyAlignment="1">
      <alignment horizontal="left" vertical="center" wrapText="1"/>
    </xf>
    <xf numFmtId="0" fontId="0" fillId="33" borderId="40" xfId="0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40" xfId="0" applyFont="1" applyFill="1" applyBorder="1" applyAlignment="1">
      <alignment horizontal="left" vertical="center" wrapText="1"/>
    </xf>
    <xf numFmtId="0" fontId="12" fillId="42" borderId="32" xfId="0" applyNumberFormat="1" applyFont="1" applyFill="1" applyBorder="1" applyAlignment="1">
      <alignment horizontal="center" vertical="center" wrapText="1"/>
    </xf>
    <xf numFmtId="14" fontId="12" fillId="40" borderId="23" xfId="0" applyNumberFormat="1" applyFont="1" applyFill="1" applyBorder="1" applyAlignment="1" applyProtection="1">
      <alignment wrapText="1"/>
      <protection locked="0"/>
    </xf>
    <xf numFmtId="49" fontId="0" fillId="0" borderId="0" xfId="0" applyNumberFormat="1" applyAlignment="1">
      <alignment/>
    </xf>
    <xf numFmtId="0" fontId="4" fillId="33" borderId="0" xfId="0" applyFont="1" applyFill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8" fillId="53" borderId="0" xfId="0" applyFont="1" applyFill="1" applyAlignment="1">
      <alignment/>
    </xf>
    <xf numFmtId="0" fontId="3" fillId="53" borderId="0" xfId="0" applyFont="1" applyFill="1" applyBorder="1" applyAlignment="1">
      <alignment/>
    </xf>
    <xf numFmtId="0" fontId="0" fillId="53" borderId="0" xfId="0" applyFill="1" applyAlignment="1">
      <alignment/>
    </xf>
    <xf numFmtId="2" fontId="8" fillId="35" borderId="48" xfId="0" applyNumberFormat="1" applyFont="1" applyFill="1" applyBorder="1" applyAlignment="1" applyProtection="1">
      <alignment horizontal="center"/>
      <protection locked="0"/>
    </xf>
    <xf numFmtId="2" fontId="8" fillId="47" borderId="49" xfId="0" applyNumberFormat="1" applyFont="1" applyFill="1" applyBorder="1" applyAlignment="1">
      <alignment horizontal="left"/>
    </xf>
    <xf numFmtId="2" fontId="8" fillId="48" borderId="40" xfId="0" applyNumberFormat="1" applyFont="1" applyFill="1" applyBorder="1" applyAlignment="1">
      <alignment/>
    </xf>
    <xf numFmtId="2" fontId="8" fillId="35" borderId="50" xfId="0" applyNumberFormat="1" applyFont="1" applyFill="1" applyBorder="1" applyAlignment="1" applyProtection="1">
      <alignment horizontal="center"/>
      <protection locked="0"/>
    </xf>
    <xf numFmtId="2" fontId="8" fillId="48" borderId="50" xfId="0" applyNumberFormat="1" applyFont="1" applyFill="1" applyBorder="1" applyAlignment="1">
      <alignment/>
    </xf>
    <xf numFmtId="2" fontId="3" fillId="39" borderId="49" xfId="0" applyNumberFormat="1" applyFont="1" applyFill="1" applyBorder="1" applyAlignment="1">
      <alignment/>
    </xf>
    <xf numFmtId="2" fontId="3" fillId="39" borderId="48" xfId="0" applyNumberFormat="1" applyFont="1" applyFill="1" applyBorder="1" applyAlignment="1">
      <alignment/>
    </xf>
    <xf numFmtId="2" fontId="8" fillId="48" borderId="50" xfId="0" applyNumberFormat="1" applyFont="1" applyFill="1" applyBorder="1" applyAlignment="1">
      <alignment horizontal="center"/>
    </xf>
    <xf numFmtId="2" fontId="15" fillId="38" borderId="51" xfId="0" applyNumberFormat="1" applyFont="1" applyFill="1" applyBorder="1" applyAlignment="1">
      <alignment horizontal="center" vertical="center"/>
    </xf>
    <xf numFmtId="2" fontId="15" fillId="34" borderId="51" xfId="0" applyNumberFormat="1" applyFont="1" applyFill="1" applyBorder="1" applyAlignment="1">
      <alignment horizontal="center" vertical="center"/>
    </xf>
    <xf numFmtId="2" fontId="15" fillId="38" borderId="52" xfId="0" applyNumberFormat="1" applyFont="1" applyFill="1" applyBorder="1" applyAlignment="1">
      <alignment horizontal="center" vertical="center"/>
    </xf>
    <xf numFmtId="0" fontId="3" fillId="61" borderId="17" xfId="0" applyFont="1" applyFill="1" applyBorder="1" applyAlignment="1">
      <alignment horizontal="center" vertical="center"/>
    </xf>
    <xf numFmtId="0" fontId="3" fillId="61" borderId="21" xfId="0" applyFont="1" applyFill="1" applyBorder="1" applyAlignment="1">
      <alignment horizontal="center" vertical="center"/>
    </xf>
    <xf numFmtId="49" fontId="3" fillId="61" borderId="17" xfId="0" applyNumberFormat="1" applyFont="1" applyFill="1" applyBorder="1" applyAlignment="1">
      <alignment horizontal="center" vertical="center"/>
    </xf>
    <xf numFmtId="49" fontId="3" fillId="61" borderId="21" xfId="0" applyNumberFormat="1" applyFont="1" applyFill="1" applyBorder="1" applyAlignment="1">
      <alignment horizontal="center" vertical="center"/>
    </xf>
    <xf numFmtId="0" fontId="3" fillId="22" borderId="17" xfId="0" applyFont="1" applyFill="1" applyBorder="1" applyAlignment="1">
      <alignment horizontal="center" vertical="center"/>
    </xf>
    <xf numFmtId="0" fontId="3" fillId="22" borderId="21" xfId="0" applyFont="1" applyFill="1" applyBorder="1" applyAlignment="1">
      <alignment horizontal="center" vertical="center"/>
    </xf>
    <xf numFmtId="2" fontId="3" fillId="48" borderId="50" xfId="0" applyNumberFormat="1" applyFont="1" applyFill="1" applyBorder="1" applyAlignment="1">
      <alignment horizontal="center"/>
    </xf>
    <xf numFmtId="2" fontId="15" fillId="38" borderId="50" xfId="0" applyNumberFormat="1" applyFont="1" applyFill="1" applyBorder="1" applyAlignment="1">
      <alignment horizontal="center" vertical="center"/>
    </xf>
    <xf numFmtId="2" fontId="89" fillId="56" borderId="49" xfId="0" applyNumberFormat="1" applyFont="1" applyFill="1" applyBorder="1" applyAlignment="1">
      <alignment/>
    </xf>
    <xf numFmtId="2" fontId="31" fillId="56" borderId="48" xfId="0" applyNumberFormat="1" applyFont="1" applyFill="1" applyBorder="1" applyAlignment="1">
      <alignment/>
    </xf>
    <xf numFmtId="2" fontId="31" fillId="57" borderId="50" xfId="0" applyNumberFormat="1" applyFont="1" applyFill="1" applyBorder="1" applyAlignment="1" applyProtection="1">
      <alignment horizontal="center"/>
      <protection locked="0"/>
    </xf>
    <xf numFmtId="2" fontId="30" fillId="57" borderId="50" xfId="0" applyNumberFormat="1" applyFont="1" applyFill="1" applyBorder="1" applyAlignment="1" applyProtection="1">
      <alignment horizontal="center"/>
      <protection locked="0"/>
    </xf>
    <xf numFmtId="2" fontId="31" fillId="56" borderId="49" xfId="0" applyNumberFormat="1" applyFont="1" applyFill="1" applyBorder="1" applyAlignment="1">
      <alignment/>
    </xf>
    <xf numFmtId="2" fontId="31" fillId="62" borderId="51" xfId="0" applyNumberFormat="1" applyFont="1" applyFill="1" applyBorder="1" applyAlignment="1">
      <alignment horizontal="center"/>
    </xf>
    <xf numFmtId="2" fontId="31" fillId="62" borderId="52" xfId="0" applyNumberFormat="1" applyFont="1" applyFill="1" applyBorder="1" applyAlignment="1">
      <alignment horizontal="center"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7" fillId="63" borderId="53" xfId="44" applyNumberFormat="1" applyFill="1" applyBorder="1" applyAlignment="1" applyProtection="1">
      <alignment vertical="center" textRotation="90"/>
      <protection/>
    </xf>
    <xf numFmtId="0" fontId="7" fillId="63" borderId="54" xfId="44" applyNumberFormat="1" applyFill="1" applyBorder="1" applyAlignment="1" applyProtection="1">
      <alignment vertical="center" textRotation="90"/>
      <protection/>
    </xf>
    <xf numFmtId="0" fontId="3" fillId="64" borderId="17" xfId="0" applyFont="1" applyFill="1" applyBorder="1" applyAlignment="1" applyProtection="1">
      <alignment horizontal="center" vertical="center"/>
      <protection/>
    </xf>
    <xf numFmtId="0" fontId="3" fillId="64" borderId="21" xfId="0" applyFont="1" applyFill="1" applyBorder="1" applyAlignment="1" applyProtection="1">
      <alignment horizontal="center" vertical="center"/>
      <protection/>
    </xf>
    <xf numFmtId="0" fontId="3" fillId="34" borderId="49" xfId="0" applyFont="1" applyFill="1" applyBorder="1" applyAlignment="1" applyProtection="1">
      <alignment/>
      <protection/>
    </xf>
    <xf numFmtId="0" fontId="3" fillId="34" borderId="40" xfId="0" applyFont="1" applyFill="1" applyBorder="1" applyAlignment="1" applyProtection="1">
      <alignment/>
      <protection/>
    </xf>
    <xf numFmtId="175" fontId="3" fillId="39" borderId="39" xfId="48" applyFont="1" applyFill="1" applyBorder="1" applyAlignment="1" applyProtection="1">
      <alignment/>
      <protection/>
    </xf>
    <xf numFmtId="175" fontId="3" fillId="39" borderId="40" xfId="48" applyFont="1" applyFill="1" applyBorder="1" applyAlignment="1" applyProtection="1">
      <alignment/>
      <protection/>
    </xf>
    <xf numFmtId="2" fontId="8" fillId="36" borderId="50" xfId="0" applyNumberFormat="1" applyFont="1" applyFill="1" applyBorder="1" applyAlignment="1" applyProtection="1">
      <alignment horizontal="center"/>
      <protection locked="0"/>
    </xf>
    <xf numFmtId="2" fontId="3" fillId="39" borderId="49" xfId="0" applyNumberFormat="1" applyFont="1" applyFill="1" applyBorder="1" applyAlignment="1" applyProtection="1">
      <alignment/>
      <protection/>
    </xf>
    <xf numFmtId="2" fontId="3" fillId="39" borderId="48" xfId="0" applyNumberFormat="1" applyFont="1" applyFill="1" applyBorder="1" applyAlignment="1" applyProtection="1">
      <alignment/>
      <protection/>
    </xf>
    <xf numFmtId="2" fontId="14" fillId="37" borderId="50" xfId="0" applyNumberFormat="1" applyFont="1" applyFill="1" applyBorder="1" applyAlignment="1" applyProtection="1">
      <alignment horizontal="center"/>
      <protection/>
    </xf>
    <xf numFmtId="2" fontId="15" fillId="38" borderId="55" xfId="0" applyNumberFormat="1" applyFont="1" applyFill="1" applyBorder="1" applyAlignment="1" applyProtection="1">
      <alignment vertical="center"/>
      <protection/>
    </xf>
    <xf numFmtId="2" fontId="15" fillId="38" borderId="56" xfId="0" applyNumberFormat="1" applyFont="1" applyFill="1" applyBorder="1" applyAlignment="1" applyProtection="1">
      <alignment vertical="center"/>
      <protection/>
    </xf>
    <xf numFmtId="2" fontId="15" fillId="38" borderId="57" xfId="0" applyNumberFormat="1" applyFont="1" applyFill="1" applyBorder="1" applyAlignment="1" applyProtection="1">
      <alignment vertical="center"/>
      <protection/>
    </xf>
    <xf numFmtId="2" fontId="15" fillId="34" borderId="51" xfId="0" applyNumberFormat="1" applyFont="1" applyFill="1" applyBorder="1" applyAlignment="1" applyProtection="1">
      <alignment horizontal="center" vertical="center"/>
      <protection/>
    </xf>
    <xf numFmtId="2" fontId="15" fillId="38" borderId="51" xfId="0" applyNumberFormat="1" applyFont="1" applyFill="1" applyBorder="1" applyAlignment="1" applyProtection="1">
      <alignment horizontal="center" vertical="center"/>
      <protection/>
    </xf>
    <xf numFmtId="2" fontId="15" fillId="38" borderId="52" xfId="0" applyNumberFormat="1" applyFont="1" applyFill="1" applyBorder="1" applyAlignment="1" applyProtection="1">
      <alignment horizontal="center" vertical="center"/>
      <protection/>
    </xf>
    <xf numFmtId="0" fontId="7" fillId="35" borderId="53" xfId="44" applyNumberFormat="1" applyFill="1" applyBorder="1" applyAlignment="1" applyProtection="1">
      <alignment vertical="center" textRotation="90"/>
      <protection/>
    </xf>
    <xf numFmtId="0" fontId="7" fillId="35" borderId="54" xfId="44" applyNumberFormat="1" applyFill="1" applyBorder="1" applyAlignment="1" applyProtection="1">
      <alignment vertical="center" textRotation="90"/>
      <protection/>
    </xf>
    <xf numFmtId="0" fontId="26" fillId="59" borderId="0" xfId="44" applyFont="1" applyFill="1" applyBorder="1" applyAlignment="1" applyProtection="1">
      <alignment/>
      <protection/>
    </xf>
    <xf numFmtId="0" fontId="90" fillId="59" borderId="0" xfId="44" applyFont="1" applyFill="1" applyBorder="1" applyAlignment="1" applyProtection="1">
      <alignment/>
      <protection/>
    </xf>
    <xf numFmtId="0" fontId="91" fillId="59" borderId="0" xfId="44" applyFont="1" applyFill="1" applyBorder="1" applyAlignment="1" applyProtection="1">
      <alignment/>
      <protection/>
    </xf>
    <xf numFmtId="0" fontId="92" fillId="59" borderId="0" xfId="44" applyFont="1" applyFill="1" applyBorder="1" applyAlignment="1" applyProtection="1">
      <alignment/>
      <protection/>
    </xf>
    <xf numFmtId="2" fontId="8" fillId="35" borderId="12" xfId="0" applyNumberFormat="1" applyFont="1" applyFill="1" applyBorder="1" applyAlignment="1" applyProtection="1">
      <alignment horizontal="center" vertical="center"/>
      <protection locked="0"/>
    </xf>
    <xf numFmtId="2" fontId="8" fillId="36" borderId="12" xfId="0" applyNumberFormat="1" applyFont="1" applyFill="1" applyBorder="1" applyAlignment="1" applyProtection="1">
      <alignment horizontal="center" vertical="center"/>
      <protection locked="0"/>
    </xf>
    <xf numFmtId="2" fontId="8" fillId="36" borderId="10" xfId="0" applyNumberFormat="1" applyFont="1" applyFill="1" applyBorder="1" applyAlignment="1" applyProtection="1">
      <alignment horizontal="center" vertical="center"/>
      <protection locked="0"/>
    </xf>
    <xf numFmtId="175" fontId="3" fillId="39" borderId="0" xfId="48" applyFont="1" applyFill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34" borderId="40" xfId="0" applyFont="1" applyFill="1" applyBorder="1" applyAlignment="1" applyProtection="1">
      <alignment horizontal="center" vertical="center"/>
      <protection/>
    </xf>
    <xf numFmtId="175" fontId="3" fillId="39" borderId="40" xfId="48" applyFont="1" applyFill="1" applyBorder="1" applyAlignment="1" applyProtection="1">
      <alignment horizontal="center" vertical="center"/>
      <protection/>
    </xf>
    <xf numFmtId="2" fontId="8" fillId="36" borderId="50" xfId="0" applyNumberFormat="1" applyFont="1" applyFill="1" applyBorder="1" applyAlignment="1" applyProtection="1">
      <alignment horizontal="center" vertical="center"/>
      <protection locked="0"/>
    </xf>
    <xf numFmtId="2" fontId="3" fillId="34" borderId="51" xfId="0" applyNumberFormat="1" applyFont="1" applyFill="1" applyBorder="1" applyAlignment="1" applyProtection="1">
      <alignment horizontal="center"/>
      <protection/>
    </xf>
    <xf numFmtId="2" fontId="8" fillId="35" borderId="51" xfId="0" applyNumberFormat="1" applyFont="1" applyFill="1" applyBorder="1" applyAlignment="1" applyProtection="1">
      <alignment horizontal="center" vertical="center"/>
      <protection locked="0"/>
    </xf>
    <xf numFmtId="2" fontId="8" fillId="36" borderId="51" xfId="0" applyNumberFormat="1" applyFont="1" applyFill="1" applyBorder="1" applyAlignment="1" applyProtection="1">
      <alignment horizontal="center" vertical="center"/>
      <protection locked="0"/>
    </xf>
    <xf numFmtId="2" fontId="8" fillId="36" borderId="52" xfId="0" applyNumberFormat="1" applyFont="1" applyFill="1" applyBorder="1" applyAlignment="1" applyProtection="1">
      <alignment horizontal="center" vertical="center"/>
      <protection locked="0"/>
    </xf>
    <xf numFmtId="0" fontId="7" fillId="65" borderId="17" xfId="44" applyNumberFormat="1" applyFill="1" applyBorder="1" applyAlignment="1" applyProtection="1">
      <alignment horizontal="center" vertical="center" textRotation="90"/>
      <protection/>
    </xf>
    <xf numFmtId="0" fontId="7" fillId="65" borderId="21" xfId="44" applyNumberFormat="1" applyFill="1" applyBorder="1" applyAlignment="1" applyProtection="1">
      <alignment horizontal="center" vertical="center" textRotation="90"/>
      <protection/>
    </xf>
    <xf numFmtId="0" fontId="37" fillId="41" borderId="0" xfId="44" applyFont="1" applyFill="1" applyAlignment="1" applyProtection="1">
      <alignment horizontal="center" vertical="center"/>
      <protection/>
    </xf>
    <xf numFmtId="0" fontId="4" fillId="33" borderId="17" xfId="0" applyFont="1" applyFill="1" applyBorder="1" applyAlignment="1">
      <alignment/>
    </xf>
    <xf numFmtId="2" fontId="4" fillId="33" borderId="39" xfId="0" applyNumberFormat="1" applyFont="1" applyFill="1" applyBorder="1" applyAlignment="1">
      <alignment horizontal="center"/>
    </xf>
    <xf numFmtId="0" fontId="0" fillId="53" borderId="0" xfId="0" applyFill="1" applyBorder="1" applyAlignment="1">
      <alignment/>
    </xf>
    <xf numFmtId="2" fontId="0" fillId="43" borderId="21" xfId="0" applyNumberForma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2" fontId="4" fillId="33" borderId="40" xfId="0" applyNumberFormat="1" applyFont="1" applyFill="1" applyBorder="1" applyAlignment="1">
      <alignment horizontal="center"/>
    </xf>
    <xf numFmtId="2" fontId="3" fillId="53" borderId="0" xfId="0" applyNumberFormat="1" applyFont="1" applyFill="1" applyBorder="1" applyAlignment="1">
      <alignment/>
    </xf>
    <xf numFmtId="0" fontId="7" fillId="66" borderId="0" xfId="44" applyFill="1" applyAlignment="1" applyProtection="1">
      <alignment horizontal="center" vertical="center"/>
      <protection/>
    </xf>
    <xf numFmtId="2" fontId="8" fillId="34" borderId="50" xfId="0" applyNumberFormat="1" applyFont="1" applyFill="1" applyBorder="1" applyAlignment="1">
      <alignment horizontal="center"/>
    </xf>
    <xf numFmtId="2" fontId="14" fillId="37" borderId="50" xfId="0" applyNumberFormat="1" applyFont="1" applyFill="1" applyBorder="1" applyAlignment="1">
      <alignment horizontal="center"/>
    </xf>
    <xf numFmtId="2" fontId="3" fillId="39" borderId="58" xfId="0" applyNumberFormat="1" applyFont="1" applyFill="1" applyBorder="1" applyAlignment="1">
      <alignment/>
    </xf>
    <xf numFmtId="0" fontId="15" fillId="38" borderId="55" xfId="0" applyFont="1" applyFill="1" applyBorder="1" applyAlignment="1">
      <alignment vertical="center"/>
    </xf>
    <xf numFmtId="0" fontId="15" fillId="38" borderId="56" xfId="0" applyFont="1" applyFill="1" applyBorder="1" applyAlignment="1">
      <alignment vertical="center"/>
    </xf>
    <xf numFmtId="0" fontId="15" fillId="38" borderId="57" xfId="0" applyFont="1" applyFill="1" applyBorder="1" applyAlignment="1">
      <alignment vertical="center"/>
    </xf>
    <xf numFmtId="2" fontId="3" fillId="34" borderId="51" xfId="0" applyNumberFormat="1" applyFont="1" applyFill="1" applyBorder="1" applyAlignment="1">
      <alignment horizontal="center"/>
    </xf>
    <xf numFmtId="0" fontId="38" fillId="67" borderId="0" xfId="44" applyFont="1" applyFill="1" applyAlignment="1" applyProtection="1">
      <alignment horizontal="center" vertical="center"/>
      <protection/>
    </xf>
    <xf numFmtId="0" fontId="7" fillId="68" borderId="0" xfId="44" applyFill="1" applyAlignment="1" applyProtection="1">
      <alignment horizontal="center" vertical="center"/>
      <protection/>
    </xf>
    <xf numFmtId="2" fontId="15" fillId="38" borderId="13" xfId="0" applyNumberFormat="1" applyFont="1" applyFill="1" applyBorder="1" applyAlignment="1">
      <alignment horizontal="center" vertical="center"/>
    </xf>
    <xf numFmtId="2" fontId="30" fillId="57" borderId="13" xfId="0" applyNumberFormat="1" applyFont="1" applyFill="1" applyBorder="1" applyAlignment="1" applyProtection="1">
      <alignment horizontal="center"/>
      <protection locked="0"/>
    </xf>
    <xf numFmtId="2" fontId="30" fillId="57" borderId="59" xfId="0" applyNumberFormat="1" applyFont="1" applyFill="1" applyBorder="1" applyAlignment="1" applyProtection="1">
      <alignment horizontal="center"/>
      <protection locked="0"/>
    </xf>
    <xf numFmtId="2" fontId="31" fillId="62" borderId="57" xfId="0" applyNumberFormat="1" applyFont="1" applyFill="1" applyBorder="1" applyAlignment="1">
      <alignment horizontal="center"/>
    </xf>
    <xf numFmtId="2" fontId="8" fillId="35" borderId="59" xfId="0" applyNumberFormat="1" applyFont="1" applyFill="1" applyBorder="1" applyAlignment="1" applyProtection="1">
      <alignment horizontal="center"/>
      <protection locked="0"/>
    </xf>
    <xf numFmtId="2" fontId="3" fillId="48" borderId="13" xfId="0" applyNumberFormat="1" applyFont="1" applyFill="1" applyBorder="1" applyAlignment="1">
      <alignment horizontal="center"/>
    </xf>
    <xf numFmtId="2" fontId="8" fillId="34" borderId="53" xfId="0" applyNumberFormat="1" applyFont="1" applyFill="1" applyBorder="1" applyAlignment="1">
      <alignment horizontal="center"/>
    </xf>
    <xf numFmtId="2" fontId="15" fillId="34" borderId="54" xfId="0" applyNumberFormat="1" applyFont="1" applyFill="1" applyBorder="1" applyAlignment="1">
      <alignment horizontal="center" vertical="center"/>
    </xf>
    <xf numFmtId="2" fontId="8" fillId="34" borderId="54" xfId="0" applyNumberFormat="1" applyFont="1" applyFill="1" applyBorder="1" applyAlignment="1">
      <alignment horizontal="center"/>
    </xf>
    <xf numFmtId="2" fontId="31" fillId="56" borderId="53" xfId="0" applyNumberFormat="1" applyFont="1" applyFill="1" applyBorder="1" applyAlignment="1">
      <alignment/>
    </xf>
    <xf numFmtId="2" fontId="30" fillId="62" borderId="60" xfId="0" applyNumberFormat="1" applyFont="1" applyFill="1" applyBorder="1" applyAlignment="1">
      <alignment horizontal="center"/>
    </xf>
    <xf numFmtId="2" fontId="30" fillId="62" borderId="61" xfId="0" applyNumberFormat="1" applyFont="1" applyFill="1" applyBorder="1" applyAlignment="1">
      <alignment horizontal="center"/>
    </xf>
    <xf numFmtId="2" fontId="31" fillId="56" borderId="60" xfId="0" applyNumberFormat="1" applyFont="1" applyFill="1" applyBorder="1" applyAlignment="1">
      <alignment/>
    </xf>
    <xf numFmtId="2" fontId="30" fillId="62" borderId="54" xfId="0" applyNumberFormat="1" applyFont="1" applyFill="1" applyBorder="1" applyAlignment="1">
      <alignment horizontal="center"/>
    </xf>
    <xf numFmtId="0" fontId="7" fillId="69" borderId="0" xfId="44" applyFill="1" applyAlignment="1" applyProtection="1">
      <alignment horizontal="center" vertical="center"/>
      <protection/>
    </xf>
    <xf numFmtId="0" fontId="93" fillId="69" borderId="0" xfId="44" applyFont="1" applyFill="1" applyBorder="1" applyAlignment="1" applyProtection="1">
      <alignment/>
      <protection/>
    </xf>
    <xf numFmtId="0" fontId="7" fillId="70" borderId="0" xfId="44" applyFill="1" applyAlignment="1" applyProtection="1">
      <alignment horizontal="center" vertical="center"/>
      <protection/>
    </xf>
    <xf numFmtId="0" fontId="93" fillId="71" borderId="0" xfId="44" applyFont="1" applyFill="1" applyBorder="1" applyAlignment="1" applyProtection="1">
      <alignment/>
      <protection/>
    </xf>
    <xf numFmtId="0" fontId="11" fillId="40" borderId="62" xfId="0" applyFont="1" applyFill="1" applyBorder="1" applyAlignment="1" applyProtection="1">
      <alignment wrapText="1"/>
      <protection locked="0"/>
    </xf>
    <xf numFmtId="0" fontId="11" fillId="40" borderId="24" xfId="0" applyFont="1" applyFill="1" applyBorder="1" applyAlignment="1" applyProtection="1">
      <alignment wrapText="1"/>
      <protection locked="0"/>
    </xf>
    <xf numFmtId="0" fontId="11" fillId="41" borderId="29" xfId="0" applyFont="1" applyFill="1" applyBorder="1" applyAlignment="1" applyProtection="1">
      <alignment wrapText="1"/>
      <protection locked="0"/>
    </xf>
    <xf numFmtId="14" fontId="12" fillId="40" borderId="63" xfId="0" applyNumberFormat="1" applyFont="1" applyFill="1" applyBorder="1" applyAlignment="1" applyProtection="1">
      <alignment wrapText="1"/>
      <protection locked="0"/>
    </xf>
    <xf numFmtId="0" fontId="12" fillId="41" borderId="64" xfId="0" applyFont="1" applyFill="1" applyBorder="1" applyAlignment="1" applyProtection="1">
      <alignment wrapText="1"/>
      <protection locked="0"/>
    </xf>
    <xf numFmtId="0" fontId="12" fillId="40" borderId="64" xfId="0" applyFont="1" applyFill="1" applyBorder="1" applyAlignment="1" applyProtection="1">
      <alignment wrapText="1"/>
      <protection locked="0"/>
    </xf>
    <xf numFmtId="0" fontId="11" fillId="41" borderId="65" xfId="0" applyFont="1" applyFill="1" applyBorder="1" applyAlignment="1" applyProtection="1">
      <alignment wrapText="1"/>
      <protection locked="0"/>
    </xf>
    <xf numFmtId="174" fontId="11" fillId="41" borderId="64" xfId="0" applyNumberFormat="1" applyFont="1" applyFill="1" applyBorder="1" applyAlignment="1" applyProtection="1">
      <alignment wrapText="1"/>
      <protection locked="0"/>
    </xf>
    <xf numFmtId="0" fontId="11" fillId="40" borderId="64" xfId="0" applyFont="1" applyFill="1" applyBorder="1" applyAlignment="1" applyProtection="1">
      <alignment wrapText="1"/>
      <protection locked="0"/>
    </xf>
    <xf numFmtId="0" fontId="11" fillId="41" borderId="64" xfId="0" applyFont="1" applyFill="1" applyBorder="1" applyAlignment="1" applyProtection="1">
      <alignment wrapText="1"/>
      <protection locked="0"/>
    </xf>
    <xf numFmtId="0" fontId="12" fillId="41" borderId="66" xfId="0" applyFont="1" applyFill="1" applyBorder="1" applyAlignment="1" applyProtection="1">
      <alignment wrapText="1"/>
      <protection locked="0"/>
    </xf>
    <xf numFmtId="0" fontId="12" fillId="40" borderId="66" xfId="0" applyFont="1" applyFill="1" applyBorder="1" applyAlignment="1" applyProtection="1">
      <alignment wrapText="1"/>
      <protection locked="0"/>
    </xf>
    <xf numFmtId="0" fontId="10" fillId="22" borderId="17" xfId="0" applyFont="1" applyFill="1" applyBorder="1" applyAlignment="1">
      <alignment horizontal="center" vertical="center"/>
    </xf>
    <xf numFmtId="0" fontId="29" fillId="60" borderId="46" xfId="0" applyFont="1" applyFill="1" applyBorder="1" applyAlignment="1" applyProtection="1">
      <alignment horizontal="center" vertical="center"/>
      <protection/>
    </xf>
    <xf numFmtId="0" fontId="36" fillId="60" borderId="26" xfId="0" applyFont="1" applyFill="1" applyBorder="1" applyAlignment="1" applyProtection="1">
      <alignment/>
      <protection/>
    </xf>
    <xf numFmtId="0" fontId="36" fillId="60" borderId="27" xfId="0" applyFont="1" applyFill="1" applyBorder="1" applyAlignment="1" applyProtection="1">
      <alignment horizontal="left"/>
      <protection/>
    </xf>
    <xf numFmtId="0" fontId="0" fillId="60" borderId="39" xfId="0" applyFill="1" applyBorder="1" applyAlignment="1" applyProtection="1">
      <alignment/>
      <protection/>
    </xf>
    <xf numFmtId="0" fontId="1" fillId="60" borderId="0" xfId="0" applyFont="1" applyFill="1" applyBorder="1" applyAlignment="1" applyProtection="1">
      <alignment/>
      <protection/>
    </xf>
    <xf numFmtId="0" fontId="94" fillId="60" borderId="0" xfId="44" applyFont="1" applyFill="1" applyBorder="1" applyAlignment="1" applyProtection="1">
      <alignment/>
      <protection/>
    </xf>
    <xf numFmtId="0" fontId="40" fillId="0" borderId="0" xfId="0" applyFont="1" applyBorder="1" applyAlignment="1">
      <alignment wrapText="1"/>
    </xf>
    <xf numFmtId="0" fontId="95" fillId="69" borderId="0" xfId="44" applyFont="1" applyFill="1" applyBorder="1" applyAlignment="1" applyProtection="1">
      <alignment horizontal="center"/>
      <protection/>
    </xf>
    <xf numFmtId="49" fontId="12" fillId="40" borderId="66" xfId="0" applyNumberFormat="1" applyFont="1" applyFill="1" applyBorder="1" applyAlignment="1" applyProtection="1">
      <alignment wrapText="1"/>
      <protection locked="0"/>
    </xf>
    <xf numFmtId="0" fontId="12" fillId="41" borderId="28" xfId="0" applyFont="1" applyFill="1" applyBorder="1" applyAlignment="1" applyProtection="1">
      <alignment wrapText="1"/>
      <protection locked="0"/>
    </xf>
    <xf numFmtId="0" fontId="96" fillId="67" borderId="17" xfId="44" applyFont="1" applyFill="1" applyBorder="1" applyAlignment="1" applyProtection="1">
      <alignment horizontal="center"/>
      <protection/>
    </xf>
    <xf numFmtId="0" fontId="95" fillId="66" borderId="17" xfId="44" applyFont="1" applyFill="1" applyBorder="1" applyAlignment="1" applyProtection="1">
      <alignment horizontal="center"/>
      <protection/>
    </xf>
    <xf numFmtId="14" fontId="12" fillId="40" borderId="67" xfId="0" applyNumberFormat="1" applyFont="1" applyFill="1" applyBorder="1" applyAlignment="1" applyProtection="1">
      <alignment wrapText="1"/>
      <protection locked="0"/>
    </xf>
    <xf numFmtId="0" fontId="95" fillId="68" borderId="17" xfId="44" applyFont="1" applyFill="1" applyBorder="1" applyAlignment="1" applyProtection="1">
      <alignment horizontal="center" vertical="center"/>
      <protection/>
    </xf>
    <xf numFmtId="0" fontId="95" fillId="72" borderId="17" xfId="44" applyFont="1" applyFill="1" applyBorder="1" applyAlignment="1" applyProtection="1">
      <alignment horizontal="center" vertical="center"/>
      <protection/>
    </xf>
    <xf numFmtId="0" fontId="95" fillId="60" borderId="17" xfId="44" applyFont="1" applyFill="1" applyBorder="1" applyAlignment="1" applyProtection="1">
      <alignment horizontal="center"/>
      <protection/>
    </xf>
    <xf numFmtId="0" fontId="12" fillId="40" borderId="67" xfId="0" applyNumberFormat="1" applyFont="1" applyFill="1" applyBorder="1" applyAlignment="1" applyProtection="1">
      <alignment wrapText="1"/>
      <protection locked="0"/>
    </xf>
    <xf numFmtId="0" fontId="12" fillId="41" borderId="66" xfId="0" applyNumberFormat="1" applyFont="1" applyFill="1" applyBorder="1" applyAlignment="1" applyProtection="1">
      <alignment wrapText="1"/>
      <protection locked="0"/>
    </xf>
    <xf numFmtId="0" fontId="12" fillId="40" borderId="66" xfId="0" applyNumberFormat="1" applyFont="1" applyFill="1" applyBorder="1" applyAlignment="1" applyProtection="1">
      <alignment wrapText="1"/>
      <protection locked="0"/>
    </xf>
    <xf numFmtId="0" fontId="12" fillId="41" borderId="28" xfId="0" applyNumberFormat="1" applyFont="1" applyFill="1" applyBorder="1" applyAlignment="1" applyProtection="1">
      <alignment wrapText="1"/>
      <protection locked="0"/>
    </xf>
    <xf numFmtId="0" fontId="12" fillId="41" borderId="22" xfId="0" applyFont="1" applyFill="1" applyBorder="1" applyAlignment="1" applyProtection="1">
      <alignment horizontal="center" vertical="center" wrapText="1"/>
      <protection locked="0"/>
    </xf>
    <xf numFmtId="14" fontId="12" fillId="41" borderId="22" xfId="0" applyNumberFormat="1" applyFont="1" applyFill="1" applyBorder="1" applyAlignment="1" applyProtection="1">
      <alignment horizontal="center" vertical="center" wrapText="1"/>
      <protection locked="0"/>
    </xf>
    <xf numFmtId="0" fontId="12" fillId="41" borderId="22" xfId="0" applyNumberFormat="1" applyFont="1" applyFill="1" applyBorder="1" applyAlignment="1" applyProtection="1">
      <alignment horizontal="center" vertical="center" wrapText="1"/>
      <protection locked="0"/>
    </xf>
    <xf numFmtId="0" fontId="12" fillId="40" borderId="22" xfId="0" applyNumberFormat="1" applyFont="1" applyFill="1" applyBorder="1" applyAlignment="1" applyProtection="1">
      <alignment horizontal="center" vertical="center" wrapText="1"/>
      <protection locked="0"/>
    </xf>
    <xf numFmtId="0" fontId="11" fillId="40" borderId="22" xfId="0" applyNumberFormat="1" applyFont="1" applyFill="1" applyBorder="1" applyAlignment="1" applyProtection="1">
      <alignment horizontal="center" vertical="center" wrapText="1"/>
      <protection locked="0"/>
    </xf>
    <xf numFmtId="0" fontId="11" fillId="41" borderId="22" xfId="0" applyNumberFormat="1" applyFont="1" applyFill="1" applyBorder="1" applyAlignment="1" applyProtection="1">
      <alignment horizontal="center" vertical="center" wrapText="1"/>
      <protection locked="0"/>
    </xf>
    <xf numFmtId="0" fontId="11" fillId="41" borderId="26" xfId="0" applyNumberFormat="1" applyFont="1" applyFill="1" applyBorder="1" applyAlignment="1" applyProtection="1">
      <alignment horizontal="center" vertical="center" wrapText="1"/>
      <protection locked="0"/>
    </xf>
    <xf numFmtId="0" fontId="12" fillId="40" borderId="22" xfId="0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Border="1" applyAlignment="1">
      <alignment horizontal="center" vertical="center" wrapText="1"/>
    </xf>
    <xf numFmtId="174" fontId="12" fillId="41" borderId="22" xfId="0" applyNumberFormat="1" applyFont="1" applyFill="1" applyBorder="1" applyAlignment="1" applyProtection="1">
      <alignment wrapText="1"/>
      <protection locked="0"/>
    </xf>
    <xf numFmtId="14" fontId="12" fillId="40" borderId="23" xfId="0" applyNumberFormat="1" applyFont="1" applyFill="1" applyBorder="1" applyAlignment="1" applyProtection="1">
      <alignment horizontal="center" vertical="center" wrapText="1"/>
      <protection locked="0"/>
    </xf>
    <xf numFmtId="14" fontId="12" fillId="42" borderId="68" xfId="0" applyNumberFormat="1" applyFont="1" applyFill="1" applyBorder="1" applyAlignment="1">
      <alignment horizontal="center" vertical="center" wrapText="1"/>
    </xf>
    <xf numFmtId="14" fontId="12" fillId="40" borderId="22" xfId="0" applyNumberFormat="1" applyFont="1" applyFill="1" applyBorder="1" applyAlignment="1" applyProtection="1">
      <alignment horizontal="center" vertical="center" wrapText="1"/>
      <protection locked="0"/>
    </xf>
    <xf numFmtId="14" fontId="12" fillId="41" borderId="26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39" fillId="73" borderId="35" xfId="0" applyFont="1" applyFill="1" applyBorder="1" applyAlignment="1">
      <alignment wrapText="1"/>
    </xf>
    <xf numFmtId="0" fontId="12" fillId="73" borderId="69" xfId="0" applyFont="1" applyFill="1" applyBorder="1" applyAlignment="1">
      <alignment wrapText="1"/>
    </xf>
    <xf numFmtId="0" fontId="12" fillId="73" borderId="70" xfId="0" applyFont="1" applyFill="1" applyBorder="1" applyAlignment="1">
      <alignment wrapText="1"/>
    </xf>
    <xf numFmtId="0" fontId="12" fillId="73" borderId="37" xfId="0" applyFont="1" applyFill="1" applyBorder="1" applyAlignment="1">
      <alignment wrapText="1"/>
    </xf>
    <xf numFmtId="0" fontId="12" fillId="73" borderId="46" xfId="0" applyFont="1" applyFill="1" applyBorder="1" applyAlignment="1">
      <alignment wrapText="1"/>
    </xf>
    <xf numFmtId="0" fontId="12" fillId="73" borderId="41" xfId="0" applyFont="1" applyFill="1" applyBorder="1" applyAlignment="1">
      <alignment wrapText="1"/>
    </xf>
    <xf numFmtId="0" fontId="12" fillId="73" borderId="71" xfId="0" applyFont="1" applyFill="1" applyBorder="1" applyAlignment="1">
      <alignment wrapText="1"/>
    </xf>
    <xf numFmtId="0" fontId="11" fillId="40" borderId="44" xfId="0" applyFont="1" applyFill="1" applyBorder="1" applyAlignment="1" applyProtection="1">
      <alignment wrapText="1"/>
      <protection locked="0"/>
    </xf>
    <xf numFmtId="0" fontId="11" fillId="41" borderId="22" xfId="0" applyFont="1" applyFill="1" applyBorder="1" applyAlignment="1">
      <alignment wrapText="1"/>
    </xf>
    <xf numFmtId="0" fontId="11" fillId="40" borderId="22" xfId="0" applyFont="1" applyFill="1" applyBorder="1" applyAlignment="1">
      <alignment wrapText="1"/>
    </xf>
    <xf numFmtId="0" fontId="11" fillId="41" borderId="26" xfId="0" applyFont="1" applyFill="1" applyBorder="1" applyAlignment="1">
      <alignment wrapText="1"/>
    </xf>
    <xf numFmtId="0" fontId="11" fillId="41" borderId="72" xfId="0" applyFont="1" applyFill="1" applyBorder="1" applyAlignment="1" applyProtection="1">
      <alignment wrapText="1"/>
      <protection locked="0"/>
    </xf>
    <xf numFmtId="0" fontId="11" fillId="46" borderId="72" xfId="0" applyFont="1" applyFill="1" applyBorder="1" applyAlignment="1" applyProtection="1">
      <alignment wrapText="1"/>
      <protection locked="0"/>
    </xf>
    <xf numFmtId="0" fontId="11" fillId="45" borderId="72" xfId="0" applyFont="1" applyFill="1" applyBorder="1" applyAlignment="1">
      <alignment wrapText="1"/>
    </xf>
    <xf numFmtId="0" fontId="11" fillId="45" borderId="73" xfId="0" applyFont="1" applyFill="1" applyBorder="1" applyAlignment="1">
      <alignment wrapText="1"/>
    </xf>
    <xf numFmtId="0" fontId="11" fillId="41" borderId="74" xfId="0" applyFont="1" applyFill="1" applyBorder="1" applyAlignment="1" applyProtection="1">
      <alignment wrapText="1"/>
      <protection locked="0"/>
    </xf>
    <xf numFmtId="0" fontId="11" fillId="46" borderId="23" xfId="0" applyFont="1" applyFill="1" applyBorder="1" applyAlignment="1" applyProtection="1">
      <alignment wrapText="1"/>
      <protection locked="0"/>
    </xf>
    <xf numFmtId="0" fontId="42" fillId="0" borderId="0" xfId="0" applyFont="1" applyAlignment="1" applyProtection="1">
      <alignment/>
      <protection/>
    </xf>
    <xf numFmtId="0" fontId="42" fillId="0" borderId="0" xfId="0" applyFont="1" applyBorder="1" applyAlignment="1" applyProtection="1">
      <alignment/>
      <protection/>
    </xf>
    <xf numFmtId="0" fontId="3" fillId="0" borderId="17" xfId="0" applyNumberFormat="1" applyFont="1" applyBorder="1" applyAlignment="1" applyProtection="1">
      <alignment horizontal="center" vertical="center"/>
      <protection/>
    </xf>
    <xf numFmtId="0" fontId="3" fillId="0" borderId="21" xfId="0" applyNumberFormat="1" applyFont="1" applyBorder="1" applyAlignment="1" applyProtection="1">
      <alignment horizontal="center" vertical="center"/>
      <protection/>
    </xf>
    <xf numFmtId="0" fontId="3" fillId="10" borderId="17" xfId="0" applyNumberFormat="1" applyFont="1" applyFill="1" applyBorder="1" applyAlignment="1" applyProtection="1">
      <alignment horizontal="center" vertical="center"/>
      <protection/>
    </xf>
    <xf numFmtId="0" fontId="3" fillId="10" borderId="21" xfId="0" applyNumberFormat="1" applyFont="1" applyFill="1" applyBorder="1" applyAlignment="1" applyProtection="1">
      <alignment horizontal="center" vertical="center"/>
      <protection/>
    </xf>
    <xf numFmtId="0" fontId="3" fillId="25" borderId="35" xfId="0" applyNumberFormat="1" applyFont="1" applyFill="1" applyBorder="1" applyAlignment="1">
      <alignment horizontal="center" vertical="center"/>
    </xf>
    <xf numFmtId="0" fontId="3" fillId="25" borderId="36" xfId="0" applyNumberFormat="1" applyFont="1" applyFill="1" applyBorder="1" applyAlignment="1">
      <alignment horizontal="center" vertical="center"/>
    </xf>
    <xf numFmtId="0" fontId="3" fillId="25" borderId="0" xfId="0" applyNumberFormat="1" applyFont="1" applyFill="1" applyBorder="1" applyAlignment="1">
      <alignment horizontal="center" vertical="center"/>
    </xf>
    <xf numFmtId="0" fontId="3" fillId="25" borderId="40" xfId="0" applyNumberFormat="1" applyFont="1" applyFill="1" applyBorder="1" applyAlignment="1">
      <alignment horizontal="center" vertical="center"/>
    </xf>
    <xf numFmtId="14" fontId="2" fillId="74" borderId="75" xfId="0" applyNumberFormat="1" applyFont="1" applyFill="1" applyBorder="1" applyAlignment="1" applyProtection="1">
      <alignment vertical="center" wrapText="1"/>
      <protection/>
    </xf>
    <xf numFmtId="14" fontId="2" fillId="61" borderId="36" xfId="0" applyNumberFormat="1" applyFont="1" applyFill="1" applyBorder="1" applyAlignment="1">
      <alignment vertical="center"/>
    </xf>
    <xf numFmtId="14" fontId="2" fillId="75" borderId="36" xfId="0" applyNumberFormat="1" applyFont="1" applyFill="1" applyBorder="1" applyAlignment="1">
      <alignment vertical="center" wrapText="1"/>
    </xf>
    <xf numFmtId="14" fontId="2" fillId="76" borderId="76" xfId="0" applyNumberFormat="1" applyFont="1" applyFill="1" applyBorder="1" applyAlignment="1">
      <alignment vertical="center" wrapText="1"/>
    </xf>
    <xf numFmtId="14" fontId="2" fillId="77" borderId="77" xfId="0" applyNumberFormat="1" applyFont="1" applyFill="1" applyBorder="1" applyAlignment="1" applyProtection="1">
      <alignment vertical="center" wrapText="1"/>
      <protection/>
    </xf>
    <xf numFmtId="14" fontId="3" fillId="10" borderId="36" xfId="0" applyNumberFormat="1" applyFont="1" applyFill="1" applyBorder="1" applyAlignment="1" applyProtection="1">
      <alignment horizontal="center" vertical="center"/>
      <protection/>
    </xf>
    <xf numFmtId="14" fontId="3" fillId="10" borderId="38" xfId="0" applyNumberFormat="1" applyFont="1" applyFill="1" applyBorder="1" applyAlignment="1" applyProtection="1">
      <alignment horizontal="center" vertical="center"/>
      <protection/>
    </xf>
    <xf numFmtId="0" fontId="3" fillId="34" borderId="78" xfId="0" applyFont="1" applyFill="1" applyBorder="1" applyAlignment="1" applyProtection="1">
      <alignment/>
      <protection/>
    </xf>
    <xf numFmtId="0" fontId="3" fillId="34" borderId="16" xfId="0" applyFont="1" applyFill="1" applyBorder="1" applyAlignment="1" applyProtection="1">
      <alignment/>
      <protection/>
    </xf>
    <xf numFmtId="0" fontId="3" fillId="34" borderId="59" xfId="0" applyFont="1" applyFill="1" applyBorder="1" applyAlignment="1" applyProtection="1">
      <alignment/>
      <protection/>
    </xf>
    <xf numFmtId="0" fontId="3" fillId="34" borderId="79" xfId="0" applyFont="1" applyFill="1" applyBorder="1" applyAlignment="1" applyProtection="1">
      <alignment/>
      <protection/>
    </xf>
    <xf numFmtId="14" fontId="2" fillId="78" borderId="36" xfId="0" applyNumberFormat="1" applyFont="1" applyFill="1" applyBorder="1" applyAlignment="1" applyProtection="1">
      <alignment vertical="center" wrapText="1"/>
      <protection/>
    </xf>
    <xf numFmtId="0" fontId="12" fillId="40" borderId="66" xfId="0" applyFont="1" applyFill="1" applyBorder="1" applyAlignment="1" applyProtection="1">
      <alignment vertical="center" wrapText="1"/>
      <protection locked="0"/>
    </xf>
    <xf numFmtId="0" fontId="12" fillId="40" borderId="22" xfId="0" applyFont="1" applyFill="1" applyBorder="1" applyAlignment="1" applyProtection="1">
      <alignment vertical="center" wrapText="1"/>
      <protection locked="0"/>
    </xf>
    <xf numFmtId="0" fontId="12" fillId="40" borderId="64" xfId="0" applyFont="1" applyFill="1" applyBorder="1" applyAlignment="1" applyProtection="1">
      <alignment vertical="center" wrapText="1"/>
      <protection locked="0"/>
    </xf>
    <xf numFmtId="0" fontId="11" fillId="40" borderId="24" xfId="0" applyFont="1" applyFill="1" applyBorder="1" applyAlignment="1" applyProtection="1">
      <alignment vertical="center" wrapText="1"/>
      <protection locked="0"/>
    </xf>
    <xf numFmtId="0" fontId="11" fillId="40" borderId="23" xfId="0" applyFont="1" applyFill="1" applyBorder="1" applyAlignment="1" applyProtection="1">
      <alignment vertical="center" wrapText="1"/>
      <protection locked="0"/>
    </xf>
    <xf numFmtId="0" fontId="11" fillId="44" borderId="23" xfId="0" applyFont="1" applyFill="1" applyBorder="1" applyAlignment="1" applyProtection="1">
      <alignment vertical="center" wrapText="1"/>
      <protection locked="0"/>
    </xf>
    <xf numFmtId="0" fontId="11" fillId="45" borderId="23" xfId="0" applyFont="1" applyFill="1" applyBorder="1" applyAlignment="1">
      <alignment vertical="center" wrapText="1"/>
    </xf>
    <xf numFmtId="0" fontId="11" fillId="45" borderId="44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97" fillId="60" borderId="69" xfId="0" applyFont="1" applyFill="1" applyBorder="1" applyAlignment="1" applyProtection="1">
      <alignment horizontal="center" vertical="center"/>
      <protection/>
    </xf>
    <xf numFmtId="0" fontId="97" fillId="60" borderId="46" xfId="0" applyFont="1" applyFill="1" applyBorder="1" applyAlignment="1" applyProtection="1">
      <alignment horizontal="center" vertical="center"/>
      <protection/>
    </xf>
    <xf numFmtId="0" fontId="36" fillId="60" borderId="80" xfId="0" applyFont="1" applyFill="1" applyBorder="1" applyAlignment="1" applyProtection="1">
      <alignment horizontal="center" vertical="center"/>
      <protection/>
    </xf>
    <xf numFmtId="0" fontId="36" fillId="60" borderId="67" xfId="0" applyFont="1" applyFill="1" applyBorder="1" applyAlignment="1" applyProtection="1">
      <alignment horizontal="center" vertical="center"/>
      <protection/>
    </xf>
    <xf numFmtId="0" fontId="12" fillId="37" borderId="18" xfId="0" applyFont="1" applyFill="1" applyBorder="1" applyAlignment="1">
      <alignment horizontal="center" vertical="center" textRotation="90" wrapText="1"/>
    </xf>
    <xf numFmtId="0" fontId="25" fillId="33" borderId="6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10" fillId="42" borderId="23" xfId="0" applyFont="1" applyFill="1" applyBorder="1" applyAlignment="1">
      <alignment horizontal="center" vertical="center" textRotation="90" wrapText="1"/>
    </xf>
    <xf numFmtId="0" fontId="10" fillId="42" borderId="26" xfId="0" applyFont="1" applyFill="1" applyBorder="1" applyAlignment="1">
      <alignment horizontal="center" vertical="center" textRotation="90" wrapText="1"/>
    </xf>
    <xf numFmtId="0" fontId="10" fillId="42" borderId="81" xfId="0" applyFont="1" applyFill="1" applyBorder="1" applyAlignment="1">
      <alignment horizontal="center" vertical="center" textRotation="90" wrapText="1"/>
    </xf>
    <xf numFmtId="0" fontId="10" fillId="42" borderId="82" xfId="0" applyFont="1" applyFill="1" applyBorder="1" applyAlignment="1">
      <alignment horizontal="center" vertical="center" textRotation="90" wrapText="1"/>
    </xf>
    <xf numFmtId="0" fontId="12" fillId="79" borderId="83" xfId="0" applyFont="1" applyFill="1" applyBorder="1" applyAlignment="1">
      <alignment horizontal="center" vertical="center" textRotation="90" wrapText="1"/>
    </xf>
    <xf numFmtId="0" fontId="12" fillId="79" borderId="84" xfId="0" applyFont="1" applyFill="1" applyBorder="1" applyAlignment="1">
      <alignment horizontal="center" vertical="center" textRotation="90" wrapText="1"/>
    </xf>
    <xf numFmtId="0" fontId="12" fillId="79" borderId="85" xfId="0" applyFont="1" applyFill="1" applyBorder="1" applyAlignment="1">
      <alignment horizontal="center" vertical="center" textRotation="90" wrapText="1"/>
    </xf>
    <xf numFmtId="0" fontId="12" fillId="80" borderId="18" xfId="0" applyFont="1" applyFill="1" applyBorder="1" applyAlignment="1">
      <alignment horizontal="center" vertical="center" textRotation="90" wrapText="1"/>
    </xf>
    <xf numFmtId="0" fontId="12" fillId="80" borderId="21" xfId="0" applyFont="1" applyFill="1" applyBorder="1" applyAlignment="1">
      <alignment horizontal="center" vertical="center" textRotation="90" wrapText="1"/>
    </xf>
    <xf numFmtId="0" fontId="12" fillId="81" borderId="18" xfId="0" applyFont="1" applyFill="1" applyBorder="1" applyAlignment="1">
      <alignment horizontal="center" vertical="center" textRotation="90" wrapText="1"/>
    </xf>
    <xf numFmtId="0" fontId="12" fillId="82" borderId="18" xfId="0" applyFont="1" applyFill="1" applyBorder="1" applyAlignment="1">
      <alignment horizontal="center" vertical="center" textRotation="90" wrapText="1"/>
    </xf>
    <xf numFmtId="0" fontId="12" fillId="82" borderId="21" xfId="0" applyFont="1" applyFill="1" applyBorder="1" applyAlignment="1">
      <alignment horizontal="center" vertical="center" textRotation="90" wrapText="1"/>
    </xf>
    <xf numFmtId="0" fontId="12" fillId="83" borderId="0" xfId="0" applyFont="1" applyFill="1" applyBorder="1" applyAlignment="1">
      <alignment horizontal="center" vertical="center" textRotation="90" wrapText="1"/>
    </xf>
    <xf numFmtId="0" fontId="10" fillId="42" borderId="62" xfId="0" applyFont="1" applyFill="1" applyBorder="1" applyAlignment="1">
      <alignment horizontal="center" vertical="center" textRotation="90" wrapText="1"/>
    </xf>
    <xf numFmtId="0" fontId="10" fillId="42" borderId="28" xfId="0" applyFont="1" applyFill="1" applyBorder="1" applyAlignment="1">
      <alignment horizontal="center" vertical="center" textRotation="90" wrapText="1"/>
    </xf>
    <xf numFmtId="0" fontId="10" fillId="42" borderId="44" xfId="0" applyFont="1" applyFill="1" applyBorder="1" applyAlignment="1">
      <alignment horizontal="center" vertical="center" textRotation="90" wrapText="1"/>
    </xf>
    <xf numFmtId="0" fontId="10" fillId="42" borderId="27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wrapText="1"/>
    </xf>
    <xf numFmtId="0" fontId="41" fillId="0" borderId="37" xfId="0" applyFont="1" applyBorder="1" applyAlignment="1">
      <alignment horizontal="left" vertical="center"/>
    </xf>
    <xf numFmtId="0" fontId="2" fillId="61" borderId="41" xfId="0" applyFont="1" applyFill="1" applyBorder="1" applyAlignment="1">
      <alignment horizontal="center" vertical="center"/>
    </xf>
    <xf numFmtId="0" fontId="2" fillId="61" borderId="37" xfId="0" applyFont="1" applyFill="1" applyBorder="1" applyAlignment="1">
      <alignment horizontal="center" vertical="center"/>
    </xf>
    <xf numFmtId="0" fontId="2" fillId="61" borderId="38" xfId="0" applyFont="1" applyFill="1" applyBorder="1" applyAlignment="1">
      <alignment horizontal="center" vertical="center"/>
    </xf>
    <xf numFmtId="0" fontId="13" fillId="61" borderId="34" xfId="0" applyFont="1" applyFill="1" applyBorder="1" applyAlignment="1">
      <alignment horizontal="center" vertical="center"/>
    </xf>
    <xf numFmtId="0" fontId="13" fillId="61" borderId="35" xfId="0" applyFont="1" applyFill="1" applyBorder="1" applyAlignment="1">
      <alignment horizontal="center" vertical="center"/>
    </xf>
    <xf numFmtId="2" fontId="3" fillId="37" borderId="49" xfId="0" applyNumberFormat="1" applyFont="1" applyFill="1" applyBorder="1" applyAlignment="1">
      <alignment horizontal="right"/>
    </xf>
    <xf numFmtId="2" fontId="3" fillId="37" borderId="15" xfId="0" applyNumberFormat="1" applyFont="1" applyFill="1" applyBorder="1" applyAlignment="1">
      <alignment horizontal="right"/>
    </xf>
    <xf numFmtId="2" fontId="3" fillId="37" borderId="13" xfId="0" applyNumberFormat="1" applyFont="1" applyFill="1" applyBorder="1" applyAlignment="1">
      <alignment horizontal="right"/>
    </xf>
    <xf numFmtId="2" fontId="3" fillId="39" borderId="49" xfId="0" applyNumberFormat="1" applyFont="1" applyFill="1" applyBorder="1" applyAlignment="1">
      <alignment horizontal="left"/>
    </xf>
    <xf numFmtId="2" fontId="3" fillId="39" borderId="15" xfId="0" applyNumberFormat="1" applyFont="1" applyFill="1" applyBorder="1" applyAlignment="1">
      <alignment horizontal="left"/>
    </xf>
    <xf numFmtId="2" fontId="3" fillId="39" borderId="78" xfId="0" applyNumberFormat="1" applyFont="1" applyFill="1" applyBorder="1" applyAlignment="1">
      <alignment horizontal="left"/>
    </xf>
    <xf numFmtId="2" fontId="3" fillId="39" borderId="16" xfId="0" applyNumberFormat="1" applyFont="1" applyFill="1" applyBorder="1" applyAlignment="1">
      <alignment horizontal="left"/>
    </xf>
    <xf numFmtId="2" fontId="8" fillId="47" borderId="49" xfId="0" applyNumberFormat="1" applyFont="1" applyFill="1" applyBorder="1" applyAlignment="1">
      <alignment horizontal="left"/>
    </xf>
    <xf numFmtId="2" fontId="8" fillId="47" borderId="15" xfId="0" applyNumberFormat="1" applyFont="1" applyFill="1" applyBorder="1" applyAlignment="1">
      <alignment horizontal="left"/>
    </xf>
    <xf numFmtId="2" fontId="8" fillId="47" borderId="13" xfId="0" applyNumberFormat="1" applyFont="1" applyFill="1" applyBorder="1" applyAlignment="1">
      <alignment horizontal="left"/>
    </xf>
    <xf numFmtId="0" fontId="3" fillId="34" borderId="86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0" fontId="3" fillId="34" borderId="87" xfId="0" applyFont="1" applyFill="1" applyBorder="1" applyAlignment="1">
      <alignment horizontal="left"/>
    </xf>
    <xf numFmtId="175" fontId="3" fillId="39" borderId="88" xfId="48" applyFont="1" applyFill="1" applyBorder="1" applyAlignment="1" applyProtection="1">
      <alignment horizontal="left"/>
      <protection/>
    </xf>
    <xf numFmtId="175" fontId="3" fillId="39" borderId="10" xfId="48" applyFont="1" applyFill="1" applyBorder="1" applyAlignment="1" applyProtection="1">
      <alignment horizontal="left"/>
      <protection/>
    </xf>
    <xf numFmtId="175" fontId="3" fillId="39" borderId="50" xfId="48" applyFont="1" applyFill="1" applyBorder="1" applyAlignment="1" applyProtection="1">
      <alignment horizontal="left"/>
      <protection/>
    </xf>
    <xf numFmtId="2" fontId="3" fillId="39" borderId="88" xfId="0" applyNumberFormat="1" applyFont="1" applyFill="1" applyBorder="1" applyAlignment="1">
      <alignment horizontal="left"/>
    </xf>
    <xf numFmtId="2" fontId="3" fillId="39" borderId="10" xfId="0" applyNumberFormat="1" applyFont="1" applyFill="1" applyBorder="1" applyAlignment="1">
      <alignment horizontal="left"/>
    </xf>
    <xf numFmtId="2" fontId="3" fillId="39" borderId="50" xfId="0" applyNumberFormat="1" applyFont="1" applyFill="1" applyBorder="1" applyAlignment="1">
      <alignment horizontal="left"/>
    </xf>
    <xf numFmtId="0" fontId="2" fillId="75" borderId="41" xfId="0" applyFont="1" applyFill="1" applyBorder="1" applyAlignment="1">
      <alignment horizontal="center" vertical="center" wrapText="1"/>
    </xf>
    <xf numFmtId="0" fontId="2" fillId="75" borderId="37" xfId="0" applyFont="1" applyFill="1" applyBorder="1" applyAlignment="1">
      <alignment horizontal="center" vertical="center" wrapText="1"/>
    </xf>
    <xf numFmtId="0" fontId="2" fillId="75" borderId="38" xfId="0" applyFont="1" applyFill="1" applyBorder="1" applyAlignment="1">
      <alignment horizontal="center" vertical="center" wrapText="1"/>
    </xf>
    <xf numFmtId="0" fontId="2" fillId="75" borderId="34" xfId="0" applyFont="1" applyFill="1" applyBorder="1" applyAlignment="1">
      <alignment horizontal="center" vertical="center" wrapText="1"/>
    </xf>
    <xf numFmtId="0" fontId="2" fillId="75" borderId="35" xfId="0" applyFont="1" applyFill="1" applyBorder="1" applyAlignment="1">
      <alignment horizontal="center" vertical="center" wrapText="1"/>
    </xf>
    <xf numFmtId="2" fontId="3" fillId="39" borderId="39" xfId="0" applyNumberFormat="1" applyFont="1" applyFill="1" applyBorder="1" applyAlignment="1">
      <alignment horizontal="left"/>
    </xf>
    <xf numFmtId="2" fontId="3" fillId="39" borderId="79" xfId="0" applyNumberFormat="1" applyFont="1" applyFill="1" applyBorder="1" applyAlignment="1">
      <alignment horizontal="left"/>
    </xf>
    <xf numFmtId="2" fontId="3" fillId="39" borderId="89" xfId="0" applyNumberFormat="1" applyFont="1" applyFill="1" applyBorder="1" applyAlignment="1">
      <alignment horizontal="left"/>
    </xf>
    <xf numFmtId="0" fontId="3" fillId="34" borderId="79" xfId="0" applyFont="1" applyFill="1" applyBorder="1" applyAlignment="1">
      <alignment horizontal="center"/>
    </xf>
    <xf numFmtId="0" fontId="3" fillId="34" borderId="89" xfId="0" applyFont="1" applyFill="1" applyBorder="1" applyAlignment="1">
      <alignment horizontal="center"/>
    </xf>
    <xf numFmtId="2" fontId="8" fillId="47" borderId="78" xfId="0" applyNumberFormat="1" applyFont="1" applyFill="1" applyBorder="1" applyAlignment="1">
      <alignment horizontal="left"/>
    </xf>
    <xf numFmtId="2" fontId="8" fillId="47" borderId="16" xfId="0" applyNumberFormat="1" applyFont="1" applyFill="1" applyBorder="1" applyAlignment="1">
      <alignment horizontal="left"/>
    </xf>
    <xf numFmtId="2" fontId="8" fillId="47" borderId="59" xfId="0" applyNumberFormat="1" applyFont="1" applyFill="1" applyBorder="1" applyAlignment="1">
      <alignment horizontal="left"/>
    </xf>
    <xf numFmtId="2" fontId="15" fillId="38" borderId="90" xfId="0" applyNumberFormat="1" applyFont="1" applyFill="1" applyBorder="1" applyAlignment="1">
      <alignment horizontal="center" vertical="center"/>
    </xf>
    <xf numFmtId="2" fontId="15" fillId="38" borderId="51" xfId="0" applyNumberFormat="1" applyFont="1" applyFill="1" applyBorder="1" applyAlignment="1">
      <alignment horizontal="center" vertical="center"/>
    </xf>
    <xf numFmtId="175" fontId="3" fillId="39" borderId="39" xfId="48" applyFont="1" applyFill="1" applyBorder="1" applyAlignment="1" applyProtection="1">
      <alignment horizontal="left"/>
      <protection/>
    </xf>
    <xf numFmtId="175" fontId="3" fillId="39" borderId="79" xfId="48" applyFont="1" applyFill="1" applyBorder="1" applyAlignment="1" applyProtection="1">
      <alignment horizontal="left"/>
      <protection/>
    </xf>
    <xf numFmtId="175" fontId="3" fillId="39" borderId="89" xfId="48" applyFont="1" applyFill="1" applyBorder="1" applyAlignment="1" applyProtection="1">
      <alignment horizontal="left"/>
      <protection/>
    </xf>
    <xf numFmtId="2" fontId="3" fillId="48" borderId="49" xfId="0" applyNumberFormat="1" applyFont="1" applyFill="1" applyBorder="1" applyAlignment="1">
      <alignment horizontal="right"/>
    </xf>
    <xf numFmtId="2" fontId="3" fillId="48" borderId="15" xfId="0" applyNumberFormat="1" applyFont="1" applyFill="1" applyBorder="1" applyAlignment="1">
      <alignment horizontal="right"/>
    </xf>
    <xf numFmtId="2" fontId="3" fillId="48" borderId="13" xfId="0" applyNumberFormat="1" applyFont="1" applyFill="1" applyBorder="1" applyAlignment="1">
      <alignment horizontal="right"/>
    </xf>
    <xf numFmtId="0" fontId="2" fillId="76" borderId="39" xfId="0" applyFont="1" applyFill="1" applyBorder="1" applyAlignment="1">
      <alignment horizontal="center" vertical="center" wrapText="1"/>
    </xf>
    <xf numFmtId="0" fontId="2" fillId="76" borderId="0" xfId="0" applyFont="1" applyFill="1" applyBorder="1" applyAlignment="1">
      <alignment horizontal="center" vertical="center" wrapText="1"/>
    </xf>
    <xf numFmtId="0" fontId="2" fillId="76" borderId="91" xfId="0" applyFont="1" applyFill="1" applyBorder="1" applyAlignment="1">
      <alignment horizontal="center" vertical="center" wrapText="1"/>
    </xf>
    <xf numFmtId="0" fontId="2" fillId="76" borderId="34" xfId="0" applyFont="1" applyFill="1" applyBorder="1" applyAlignment="1">
      <alignment horizontal="center" vertical="center" wrapText="1"/>
    </xf>
    <xf numFmtId="0" fontId="2" fillId="76" borderId="35" xfId="0" applyFont="1" applyFill="1" applyBorder="1" applyAlignment="1">
      <alignment horizontal="center" vertical="center" wrapText="1"/>
    </xf>
    <xf numFmtId="2" fontId="30" fillId="84" borderId="49" xfId="0" applyNumberFormat="1" applyFont="1" applyFill="1" applyBorder="1" applyAlignment="1">
      <alignment horizontal="left"/>
    </xf>
    <xf numFmtId="2" fontId="30" fillId="84" borderId="15" xfId="0" applyNumberFormat="1" applyFont="1" applyFill="1" applyBorder="1" applyAlignment="1">
      <alignment horizontal="left"/>
    </xf>
    <xf numFmtId="2" fontId="8" fillId="47" borderId="92" xfId="0" applyNumberFormat="1" applyFont="1" applyFill="1" applyBorder="1" applyAlignment="1">
      <alignment horizontal="left"/>
    </xf>
    <xf numFmtId="2" fontId="8" fillId="47" borderId="93" xfId="0" applyNumberFormat="1" applyFont="1" applyFill="1" applyBorder="1" applyAlignment="1">
      <alignment horizontal="left"/>
    </xf>
    <xf numFmtId="2" fontId="15" fillId="38" borderId="88" xfId="0" applyNumberFormat="1" applyFont="1" applyFill="1" applyBorder="1" applyAlignment="1">
      <alignment horizontal="center" vertical="center"/>
    </xf>
    <xf numFmtId="2" fontId="15" fillId="38" borderId="10" xfId="0" applyNumberFormat="1" applyFont="1" applyFill="1" applyBorder="1" applyAlignment="1">
      <alignment horizontal="center" vertical="center"/>
    </xf>
    <xf numFmtId="2" fontId="15" fillId="38" borderId="47" xfId="0" applyNumberFormat="1" applyFont="1" applyFill="1" applyBorder="1" applyAlignment="1">
      <alignment horizontal="center" vertical="center"/>
    </xf>
    <xf numFmtId="2" fontId="31" fillId="84" borderId="55" xfId="0" applyNumberFormat="1" applyFont="1" applyFill="1" applyBorder="1" applyAlignment="1">
      <alignment horizontal="right"/>
    </xf>
    <xf numFmtId="2" fontId="31" fillId="84" borderId="56" xfId="0" applyNumberFormat="1" applyFont="1" applyFill="1" applyBorder="1" applyAlignment="1">
      <alignment horizontal="right"/>
    </xf>
    <xf numFmtId="2" fontId="31" fillId="84" borderId="38" xfId="0" applyNumberFormat="1" applyFont="1" applyFill="1" applyBorder="1" applyAlignment="1">
      <alignment horizontal="right"/>
    </xf>
    <xf numFmtId="2" fontId="3" fillId="48" borderId="55" xfId="0" applyNumberFormat="1" applyFont="1" applyFill="1" applyBorder="1" applyAlignment="1">
      <alignment horizontal="right"/>
    </xf>
    <xf numFmtId="2" fontId="3" fillId="48" borderId="56" xfId="0" applyNumberFormat="1" applyFont="1" applyFill="1" applyBorder="1" applyAlignment="1">
      <alignment horizontal="right"/>
    </xf>
    <xf numFmtId="2" fontId="3" fillId="48" borderId="38" xfId="0" applyNumberFormat="1" applyFont="1" applyFill="1" applyBorder="1" applyAlignment="1">
      <alignment horizontal="right"/>
    </xf>
    <xf numFmtId="0" fontId="2" fillId="74" borderId="49" xfId="0" applyFont="1" applyFill="1" applyBorder="1" applyAlignment="1" applyProtection="1">
      <alignment horizontal="center" vertical="center" wrapText="1"/>
      <protection/>
    </xf>
    <xf numFmtId="0" fontId="2" fillId="74" borderId="15" xfId="0" applyFont="1" applyFill="1" applyBorder="1" applyAlignment="1" applyProtection="1">
      <alignment horizontal="center" vertical="center" wrapText="1"/>
      <protection/>
    </xf>
    <xf numFmtId="0" fontId="2" fillId="74" borderId="48" xfId="0" applyFont="1" applyFill="1" applyBorder="1" applyAlignment="1" applyProtection="1">
      <alignment horizontal="center" vertical="center" wrapText="1"/>
      <protection/>
    </xf>
    <xf numFmtId="0" fontId="2" fillId="74" borderId="92" xfId="0" applyFont="1" applyFill="1" applyBorder="1" applyAlignment="1" applyProtection="1">
      <alignment horizontal="center" vertical="center" wrapText="1"/>
      <protection/>
    </xf>
    <xf numFmtId="0" fontId="2" fillId="74" borderId="93" xfId="0" applyFont="1" applyFill="1" applyBorder="1" applyAlignment="1" applyProtection="1">
      <alignment horizontal="center" vertical="center" wrapText="1"/>
      <protection/>
    </xf>
    <xf numFmtId="2" fontId="8" fillId="47" borderId="49" xfId="0" applyNumberFormat="1" applyFont="1" applyFill="1" applyBorder="1" applyAlignment="1" applyProtection="1">
      <alignment horizontal="left"/>
      <protection/>
    </xf>
    <xf numFmtId="2" fontId="8" fillId="47" borderId="15" xfId="0" applyNumberFormat="1" applyFont="1" applyFill="1" applyBorder="1" applyAlignment="1" applyProtection="1">
      <alignment horizontal="left"/>
      <protection/>
    </xf>
    <xf numFmtId="2" fontId="8" fillId="47" borderId="13" xfId="0" applyNumberFormat="1" applyFont="1" applyFill="1" applyBorder="1" applyAlignment="1" applyProtection="1">
      <alignment horizontal="left"/>
      <protection/>
    </xf>
    <xf numFmtId="2" fontId="3" fillId="37" borderId="49" xfId="0" applyNumberFormat="1" applyFont="1" applyFill="1" applyBorder="1" applyAlignment="1" applyProtection="1">
      <alignment horizontal="right"/>
      <protection/>
    </xf>
    <xf numFmtId="2" fontId="3" fillId="37" borderId="15" xfId="0" applyNumberFormat="1" applyFont="1" applyFill="1" applyBorder="1" applyAlignment="1" applyProtection="1">
      <alignment horizontal="right"/>
      <protection/>
    </xf>
    <xf numFmtId="2" fontId="3" fillId="37" borderId="13" xfId="0" applyNumberFormat="1" applyFont="1" applyFill="1" applyBorder="1" applyAlignment="1" applyProtection="1">
      <alignment horizontal="right"/>
      <protection/>
    </xf>
    <xf numFmtId="2" fontId="8" fillId="47" borderId="78" xfId="0" applyNumberFormat="1" applyFont="1" applyFill="1" applyBorder="1" applyAlignment="1" applyProtection="1">
      <alignment horizontal="left"/>
      <protection/>
    </xf>
    <xf numFmtId="2" fontId="8" fillId="47" borderId="16" xfId="0" applyNumberFormat="1" applyFont="1" applyFill="1" applyBorder="1" applyAlignment="1" applyProtection="1">
      <alignment horizontal="left"/>
      <protection/>
    </xf>
    <xf numFmtId="2" fontId="8" fillId="47" borderId="59" xfId="0" applyNumberFormat="1" applyFont="1" applyFill="1" applyBorder="1" applyAlignment="1" applyProtection="1">
      <alignment horizontal="left"/>
      <protection/>
    </xf>
    <xf numFmtId="0" fontId="2" fillId="77" borderId="49" xfId="0" applyFont="1" applyFill="1" applyBorder="1" applyAlignment="1" applyProtection="1">
      <alignment horizontal="center" vertical="center" wrapText="1"/>
      <protection/>
    </xf>
    <xf numFmtId="0" fontId="2" fillId="77" borderId="15" xfId="0" applyFont="1" applyFill="1" applyBorder="1" applyAlignment="1" applyProtection="1">
      <alignment horizontal="center" vertical="center" wrapText="1"/>
      <protection/>
    </xf>
    <xf numFmtId="0" fontId="2" fillId="77" borderId="48" xfId="0" applyFont="1" applyFill="1" applyBorder="1" applyAlignment="1" applyProtection="1">
      <alignment horizontal="center" vertical="center" wrapText="1"/>
      <protection/>
    </xf>
    <xf numFmtId="0" fontId="2" fillId="77" borderId="92" xfId="0" applyFont="1" applyFill="1" applyBorder="1" applyAlignment="1" applyProtection="1">
      <alignment horizontal="center" vertical="center" wrapText="1"/>
      <protection/>
    </xf>
    <xf numFmtId="0" fontId="2" fillId="77" borderId="93" xfId="0" applyFont="1" applyFill="1" applyBorder="1" applyAlignment="1" applyProtection="1">
      <alignment horizontal="center" vertical="center" wrapText="1"/>
      <protection/>
    </xf>
    <xf numFmtId="0" fontId="2" fillId="77" borderId="94" xfId="0" applyFont="1" applyFill="1" applyBorder="1" applyAlignment="1" applyProtection="1">
      <alignment horizontal="center" vertical="center" wrapText="1"/>
      <protection/>
    </xf>
    <xf numFmtId="2" fontId="8" fillId="47" borderId="55" xfId="0" applyNumberFormat="1" applyFont="1" applyFill="1" applyBorder="1" applyAlignment="1" applyProtection="1">
      <alignment horizontal="left"/>
      <protection/>
    </xf>
    <xf numFmtId="2" fontId="8" fillId="47" borderId="56" xfId="0" applyNumberFormat="1" applyFont="1" applyFill="1" applyBorder="1" applyAlignment="1" applyProtection="1">
      <alignment horizontal="left"/>
      <protection/>
    </xf>
    <xf numFmtId="2" fontId="8" fillId="47" borderId="57" xfId="0" applyNumberFormat="1" applyFont="1" applyFill="1" applyBorder="1" applyAlignment="1" applyProtection="1">
      <alignment horizontal="left"/>
      <protection/>
    </xf>
    <xf numFmtId="0" fontId="41" fillId="0" borderId="0" xfId="0" applyFont="1" applyBorder="1" applyAlignment="1">
      <alignment horizontal="left" vertical="center"/>
    </xf>
    <xf numFmtId="0" fontId="2" fillId="78" borderId="34" xfId="0" applyFont="1" applyFill="1" applyBorder="1" applyAlignment="1" applyProtection="1">
      <alignment horizontal="center" vertical="center" wrapText="1"/>
      <protection/>
    </xf>
    <xf numFmtId="0" fontId="2" fillId="78" borderId="35" xfId="0" applyFont="1" applyFill="1" applyBorder="1" applyAlignment="1" applyProtection="1">
      <alignment horizontal="center" vertical="center" wrapText="1"/>
      <protection/>
    </xf>
    <xf numFmtId="0" fontId="2" fillId="78" borderId="41" xfId="0" applyFont="1" applyFill="1" applyBorder="1" applyAlignment="1" applyProtection="1">
      <alignment horizontal="center" vertical="center" wrapText="1"/>
      <protection/>
    </xf>
    <xf numFmtId="0" fontId="2" fillId="78" borderId="37" xfId="0" applyFont="1" applyFill="1" applyBorder="1" applyAlignment="1" applyProtection="1">
      <alignment horizontal="center" vertical="center" wrapText="1"/>
      <protection/>
    </xf>
    <xf numFmtId="0" fontId="2" fillId="78" borderId="38" xfId="0" applyFont="1" applyFill="1" applyBorder="1" applyAlignment="1" applyProtection="1">
      <alignment horizontal="center" vertical="center" wrapText="1"/>
      <protection/>
    </xf>
    <xf numFmtId="2" fontId="4" fillId="51" borderId="41" xfId="0" applyNumberFormat="1" applyFont="1" applyFill="1" applyBorder="1" applyAlignment="1">
      <alignment horizontal="center"/>
    </xf>
    <xf numFmtId="2" fontId="4" fillId="51" borderId="37" xfId="0" applyNumberFormat="1" applyFont="1" applyFill="1" applyBorder="1" applyAlignment="1">
      <alignment horizontal="center"/>
    </xf>
    <xf numFmtId="2" fontId="4" fillId="51" borderId="38" xfId="0" applyNumberFormat="1" applyFont="1" applyFill="1" applyBorder="1" applyAlignment="1">
      <alignment horizontal="center"/>
    </xf>
    <xf numFmtId="0" fontId="19" fillId="33" borderId="39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left"/>
    </xf>
    <xf numFmtId="49" fontId="4" fillId="0" borderId="0" xfId="0" applyNumberFormat="1" applyFont="1" applyAlignment="1">
      <alignment horizontal="center" vertical="center"/>
    </xf>
    <xf numFmtId="0" fontId="19" fillId="33" borderId="39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40" xfId="0" applyNumberFormat="1" applyFont="1" applyBorder="1" applyAlignment="1">
      <alignment horizontal="left" vertical="center"/>
    </xf>
    <xf numFmtId="49" fontId="4" fillId="0" borderId="37" xfId="0" applyNumberFormat="1" applyFont="1" applyBorder="1" applyAlignment="1">
      <alignment horizontal="left" vertical="center"/>
    </xf>
    <xf numFmtId="49" fontId="4" fillId="0" borderId="38" xfId="0" applyNumberFormat="1" applyFont="1" applyBorder="1" applyAlignment="1">
      <alignment horizontal="left" vertical="center"/>
    </xf>
    <xf numFmtId="0" fontId="4" fillId="33" borderId="0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2" fontId="0" fillId="33" borderId="95" xfId="0" applyNumberFormat="1" applyFont="1" applyFill="1" applyBorder="1" applyAlignment="1">
      <alignment horizontal="left"/>
    </xf>
    <xf numFmtId="0" fontId="0" fillId="33" borderId="96" xfId="0" applyFont="1" applyFill="1" applyBorder="1" applyAlignment="1">
      <alignment horizontal="left"/>
    </xf>
    <xf numFmtId="2" fontId="4" fillId="43" borderId="69" xfId="0" applyNumberFormat="1" applyFont="1" applyFill="1" applyBorder="1" applyAlignment="1">
      <alignment horizontal="right"/>
    </xf>
    <xf numFmtId="2" fontId="4" fillId="43" borderId="70" xfId="0" applyNumberFormat="1" applyFont="1" applyFill="1" applyBorder="1" applyAlignment="1">
      <alignment horizontal="right"/>
    </xf>
    <xf numFmtId="2" fontId="4" fillId="43" borderId="46" xfId="0" applyNumberFormat="1" applyFont="1" applyFill="1" applyBorder="1" applyAlignment="1">
      <alignment horizontal="right"/>
    </xf>
    <xf numFmtId="2" fontId="4" fillId="33" borderId="95" xfId="0" applyNumberFormat="1" applyFont="1" applyFill="1" applyBorder="1" applyAlignment="1">
      <alignment horizontal="left"/>
    </xf>
    <xf numFmtId="0" fontId="4" fillId="33" borderId="96" xfId="0" applyFont="1" applyFill="1" applyBorder="1" applyAlignment="1">
      <alignment horizontal="left"/>
    </xf>
    <xf numFmtId="2" fontId="4" fillId="33" borderId="34" xfId="0" applyNumberFormat="1" applyFont="1" applyFill="1" applyBorder="1" applyAlignment="1">
      <alignment horizontal="left"/>
    </xf>
    <xf numFmtId="0" fontId="4" fillId="33" borderId="35" xfId="0" applyFont="1" applyFill="1" applyBorder="1" applyAlignment="1">
      <alignment horizontal="left"/>
    </xf>
    <xf numFmtId="0" fontId="4" fillId="33" borderId="36" xfId="0" applyFont="1" applyFill="1" applyBorder="1" applyAlignment="1">
      <alignment horizontal="left"/>
    </xf>
    <xf numFmtId="2" fontId="0" fillId="33" borderId="41" xfId="0" applyNumberFormat="1" applyFont="1" applyFill="1" applyBorder="1" applyAlignment="1">
      <alignment horizontal="left"/>
    </xf>
    <xf numFmtId="0" fontId="0" fillId="33" borderId="37" xfId="0" applyFont="1" applyFill="1" applyBorder="1" applyAlignment="1">
      <alignment horizontal="left"/>
    </xf>
    <xf numFmtId="0" fontId="0" fillId="33" borderId="38" xfId="0" applyFont="1" applyFill="1" applyBorder="1" applyAlignment="1">
      <alignment horizontal="left"/>
    </xf>
    <xf numFmtId="2" fontId="4" fillId="51" borderId="39" xfId="0" applyNumberFormat="1" applyFont="1" applyFill="1" applyBorder="1" applyAlignment="1">
      <alignment horizontal="left"/>
    </xf>
    <xf numFmtId="0" fontId="4" fillId="51" borderId="0" xfId="0" applyFont="1" applyFill="1" applyBorder="1" applyAlignment="1">
      <alignment horizontal="left"/>
    </xf>
    <xf numFmtId="0" fontId="4" fillId="51" borderId="14" xfId="0" applyFont="1" applyFill="1" applyBorder="1" applyAlignment="1">
      <alignment horizontal="left"/>
    </xf>
    <xf numFmtId="0" fontId="24" fillId="33" borderId="39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left" vertical="center"/>
    </xf>
    <xf numFmtId="0" fontId="24" fillId="33" borderId="40" xfId="0" applyFont="1" applyFill="1" applyBorder="1" applyAlignment="1">
      <alignment horizontal="left" vertical="center"/>
    </xf>
    <xf numFmtId="2" fontId="0" fillId="51" borderId="39" xfId="0" applyNumberFormat="1" applyFont="1" applyFill="1" applyBorder="1" applyAlignment="1">
      <alignment horizontal="left"/>
    </xf>
    <xf numFmtId="0" fontId="0" fillId="51" borderId="0" xfId="0" applyFont="1" applyFill="1" applyBorder="1" applyAlignment="1">
      <alignment horizontal="left"/>
    </xf>
    <xf numFmtId="0" fontId="0" fillId="51" borderId="14" xfId="0" applyFont="1" applyFill="1" applyBorder="1" applyAlignment="1">
      <alignment horizontal="left"/>
    </xf>
    <xf numFmtId="0" fontId="22" fillId="33" borderId="39" xfId="0" applyFont="1" applyFill="1" applyBorder="1" applyAlignment="1">
      <alignment horizontal="center" vertical="top" wrapText="1"/>
    </xf>
    <xf numFmtId="0" fontId="22" fillId="33" borderId="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49" fontId="0" fillId="0" borderId="40" xfId="0" applyNumberFormat="1" applyBorder="1" applyAlignment="1">
      <alignment horizontal="left" vertical="center"/>
    </xf>
    <xf numFmtId="0" fontId="15" fillId="33" borderId="34" xfId="0" applyFont="1" applyFill="1" applyBorder="1" applyAlignment="1">
      <alignment horizontal="center" vertical="center" wrapText="1"/>
    </xf>
    <xf numFmtId="0" fontId="15" fillId="33" borderId="35" xfId="0" applyFont="1" applyFill="1" applyBorder="1" applyAlignment="1">
      <alignment horizontal="center" vertical="center" wrapText="1"/>
    </xf>
    <xf numFmtId="0" fontId="15" fillId="33" borderId="36" xfId="0" applyFont="1" applyFill="1" applyBorder="1" applyAlignment="1">
      <alignment horizontal="center" vertical="center" wrapText="1"/>
    </xf>
    <xf numFmtId="0" fontId="15" fillId="33" borderId="41" xfId="0" applyFont="1" applyFill="1" applyBorder="1" applyAlignment="1">
      <alignment horizontal="center" vertical="center" wrapText="1"/>
    </xf>
    <xf numFmtId="0" fontId="15" fillId="33" borderId="37" xfId="0" applyFont="1" applyFill="1" applyBorder="1" applyAlignment="1">
      <alignment horizontal="center" vertical="center" wrapText="1"/>
    </xf>
    <xf numFmtId="0" fontId="15" fillId="33" borderId="38" xfId="0" applyFont="1" applyFill="1" applyBorder="1" applyAlignment="1">
      <alignment horizontal="center" vertical="center" wrapText="1"/>
    </xf>
    <xf numFmtId="0" fontId="0" fillId="33" borderId="97" xfId="0" applyFill="1" applyBorder="1" applyAlignment="1">
      <alignment horizontal="center"/>
    </xf>
    <xf numFmtId="0" fontId="0" fillId="33" borderId="98" xfId="0" applyFill="1" applyBorder="1" applyAlignment="1">
      <alignment horizontal="center"/>
    </xf>
    <xf numFmtId="0" fontId="0" fillId="33" borderId="99" xfId="0" applyFill="1" applyBorder="1" applyAlignment="1">
      <alignment horizontal="center"/>
    </xf>
    <xf numFmtId="0" fontId="0" fillId="33" borderId="90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33" borderId="100" xfId="0" applyFill="1" applyBorder="1" applyAlignment="1">
      <alignment horizontal="center"/>
    </xf>
    <xf numFmtId="0" fontId="4" fillId="33" borderId="17" xfId="0" applyFont="1" applyFill="1" applyBorder="1" applyAlignment="1">
      <alignment horizontal="center" wrapText="1"/>
    </xf>
    <xf numFmtId="0" fontId="4" fillId="33" borderId="54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16" fillId="33" borderId="34" xfId="0" applyFont="1" applyFill="1" applyBorder="1" applyAlignment="1">
      <alignment horizontal="center" vertical="top" wrapText="1"/>
    </xf>
    <xf numFmtId="0" fontId="16" fillId="33" borderId="101" xfId="0" applyFont="1" applyFill="1" applyBorder="1" applyAlignment="1">
      <alignment horizontal="center" vertical="top" wrapText="1"/>
    </xf>
    <xf numFmtId="0" fontId="18" fillId="33" borderId="69" xfId="0" applyFont="1" applyFill="1" applyBorder="1" applyAlignment="1">
      <alignment horizontal="center" wrapText="1"/>
    </xf>
    <xf numFmtId="0" fontId="18" fillId="33" borderId="70" xfId="0" applyFont="1" applyFill="1" applyBorder="1" applyAlignment="1">
      <alignment horizontal="center" wrapText="1"/>
    </xf>
    <xf numFmtId="0" fontId="18" fillId="33" borderId="46" xfId="0" applyFont="1" applyFill="1" applyBorder="1" applyAlignment="1">
      <alignment horizont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40" xfId="0" applyNumberFormat="1" applyBorder="1" applyAlignment="1">
      <alignment horizontal="center"/>
    </xf>
    <xf numFmtId="2" fontId="0" fillId="51" borderId="0" xfId="0" applyNumberFormat="1" applyFont="1" applyFill="1" applyBorder="1" applyAlignment="1">
      <alignment horizontal="left"/>
    </xf>
    <xf numFmtId="2" fontId="0" fillId="51" borderId="14" xfId="0" applyNumberFormat="1" applyFont="1" applyFill="1" applyBorder="1" applyAlignment="1">
      <alignment horizontal="left"/>
    </xf>
    <xf numFmtId="2" fontId="0" fillId="43" borderId="69" xfId="0" applyNumberFormat="1" applyFont="1" applyFill="1" applyBorder="1" applyAlignment="1">
      <alignment horizontal="right"/>
    </xf>
    <xf numFmtId="2" fontId="0" fillId="43" borderId="70" xfId="0" applyNumberFormat="1" applyFont="1" applyFill="1" applyBorder="1" applyAlignment="1">
      <alignment horizontal="right"/>
    </xf>
    <xf numFmtId="2" fontId="0" fillId="43" borderId="46" xfId="0" applyNumberFormat="1" applyFont="1" applyFill="1" applyBorder="1" applyAlignment="1">
      <alignment horizontal="right"/>
    </xf>
    <xf numFmtId="2" fontId="4" fillId="51" borderId="39" xfId="0" applyNumberFormat="1" applyFont="1" applyFill="1" applyBorder="1" applyAlignment="1">
      <alignment horizontal="center"/>
    </xf>
    <xf numFmtId="0" fontId="4" fillId="51" borderId="0" xfId="0" applyFont="1" applyFill="1" applyBorder="1" applyAlignment="1">
      <alignment horizontal="center"/>
    </xf>
    <xf numFmtId="0" fontId="4" fillId="51" borderId="14" xfId="0" applyFont="1" applyFill="1" applyBorder="1" applyAlignment="1">
      <alignment horizontal="center"/>
    </xf>
    <xf numFmtId="2" fontId="4" fillId="51" borderId="34" xfId="0" applyNumberFormat="1" applyFont="1" applyFill="1" applyBorder="1" applyAlignment="1">
      <alignment horizontal="left"/>
    </xf>
    <xf numFmtId="0" fontId="4" fillId="51" borderId="35" xfId="0" applyFont="1" applyFill="1" applyBorder="1" applyAlignment="1">
      <alignment horizontal="left"/>
    </xf>
    <xf numFmtId="0" fontId="4" fillId="51" borderId="36" xfId="0" applyFont="1" applyFill="1" applyBorder="1" applyAlignment="1">
      <alignment horizontal="left"/>
    </xf>
    <xf numFmtId="2" fontId="0" fillId="51" borderId="40" xfId="0" applyNumberFormat="1" applyFont="1" applyFill="1" applyBorder="1" applyAlignment="1">
      <alignment horizontal="left"/>
    </xf>
    <xf numFmtId="2" fontId="0" fillId="51" borderId="41" xfId="0" applyNumberFormat="1" applyFont="1" applyFill="1" applyBorder="1" applyAlignment="1">
      <alignment horizontal="left"/>
    </xf>
    <xf numFmtId="2" fontId="0" fillId="51" borderId="37" xfId="0" applyNumberFormat="1" applyFont="1" applyFill="1" applyBorder="1" applyAlignment="1">
      <alignment horizontal="left"/>
    </xf>
    <xf numFmtId="2" fontId="0" fillId="51" borderId="38" xfId="0" applyNumberFormat="1" applyFont="1" applyFill="1" applyBorder="1" applyAlignment="1">
      <alignment horizontal="left"/>
    </xf>
    <xf numFmtId="2" fontId="4" fillId="43" borderId="102" xfId="0" applyNumberFormat="1" applyFont="1" applyFill="1" applyBorder="1" applyAlignment="1">
      <alignment horizontal="right"/>
    </xf>
    <xf numFmtId="2" fontId="4" fillId="43" borderId="103" xfId="0" applyNumberFormat="1" applyFont="1" applyFill="1" applyBorder="1" applyAlignment="1">
      <alignment horizontal="right"/>
    </xf>
    <xf numFmtId="2" fontId="4" fillId="43" borderId="104" xfId="0" applyNumberFormat="1" applyFont="1" applyFill="1" applyBorder="1" applyAlignment="1">
      <alignment horizontal="right"/>
    </xf>
    <xf numFmtId="2" fontId="4" fillId="51" borderId="69" xfId="0" applyNumberFormat="1" applyFont="1" applyFill="1" applyBorder="1" applyAlignment="1">
      <alignment horizontal="center"/>
    </xf>
    <xf numFmtId="0" fontId="4" fillId="51" borderId="70" xfId="0" applyFont="1" applyFill="1" applyBorder="1" applyAlignment="1">
      <alignment horizontal="center"/>
    </xf>
    <xf numFmtId="0" fontId="4" fillId="51" borderId="46" xfId="0" applyFont="1" applyFill="1" applyBorder="1" applyAlignment="1">
      <alignment horizontal="center"/>
    </xf>
    <xf numFmtId="2" fontId="4" fillId="51" borderId="39" xfId="0" applyNumberFormat="1" applyFont="1" applyFill="1" applyBorder="1" applyAlignment="1">
      <alignment horizontal="center" vertical="center"/>
    </xf>
    <xf numFmtId="0" fontId="4" fillId="51" borderId="0" xfId="0" applyFont="1" applyFill="1" applyBorder="1" applyAlignment="1">
      <alignment horizontal="center" vertical="center"/>
    </xf>
    <xf numFmtId="0" fontId="4" fillId="51" borderId="14" xfId="0" applyFont="1" applyFill="1" applyBorder="1" applyAlignment="1">
      <alignment horizontal="center" vertical="center"/>
    </xf>
    <xf numFmtId="2" fontId="4" fillId="51" borderId="69" xfId="0" applyNumberFormat="1" applyFont="1" applyFill="1" applyBorder="1" applyAlignment="1">
      <alignment horizontal="center" vertical="center"/>
    </xf>
    <xf numFmtId="2" fontId="4" fillId="51" borderId="70" xfId="0" applyNumberFormat="1" applyFont="1" applyFill="1" applyBorder="1" applyAlignment="1">
      <alignment horizontal="center" vertical="center"/>
    </xf>
    <xf numFmtId="2" fontId="4" fillId="51" borderId="46" xfId="0" applyNumberFormat="1" applyFont="1" applyFill="1" applyBorder="1" applyAlignment="1">
      <alignment horizontal="center" vertical="center"/>
    </xf>
    <xf numFmtId="2" fontId="4" fillId="43" borderId="39" xfId="0" applyNumberFormat="1" applyFont="1" applyFill="1" applyBorder="1" applyAlignment="1">
      <alignment horizontal="right"/>
    </xf>
    <xf numFmtId="2" fontId="4" fillId="43" borderId="0" xfId="0" applyNumberFormat="1" applyFont="1" applyFill="1" applyBorder="1" applyAlignment="1">
      <alignment horizontal="right"/>
    </xf>
    <xf numFmtId="2" fontId="4" fillId="43" borderId="4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2" fontId="8" fillId="0" borderId="39" xfId="0" applyNumberFormat="1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0" fontId="0" fillId="85" borderId="69" xfId="0" applyFont="1" applyFill="1" applyBorder="1" applyAlignment="1">
      <alignment horizontal="right"/>
    </xf>
    <xf numFmtId="0" fontId="0" fillId="85" borderId="70" xfId="0" applyFont="1" applyFill="1" applyBorder="1" applyAlignment="1">
      <alignment horizontal="right"/>
    </xf>
    <xf numFmtId="0" fontId="0" fillId="85" borderId="46" xfId="0" applyFont="1" applyFill="1" applyBorder="1" applyAlignment="1">
      <alignment horizontal="right"/>
    </xf>
    <xf numFmtId="2" fontId="8" fillId="0" borderId="14" xfId="0" applyNumberFormat="1" applyFont="1" applyFill="1" applyBorder="1" applyAlignment="1">
      <alignment horizontal="left"/>
    </xf>
    <xf numFmtId="0" fontId="0" fillId="85" borderId="102" xfId="0" applyFont="1" applyFill="1" applyBorder="1" applyAlignment="1">
      <alignment horizontal="right"/>
    </xf>
    <xf numFmtId="0" fontId="0" fillId="85" borderId="103" xfId="0" applyFont="1" applyFill="1" applyBorder="1" applyAlignment="1">
      <alignment horizontal="right"/>
    </xf>
    <xf numFmtId="0" fontId="4" fillId="33" borderId="105" xfId="0" applyFont="1" applyFill="1" applyBorder="1" applyAlignment="1">
      <alignment horizontal="center"/>
    </xf>
    <xf numFmtId="0" fontId="4" fillId="33" borderId="106" xfId="0" applyFont="1" applyFill="1" applyBorder="1" applyAlignment="1">
      <alignment horizontal="center"/>
    </xf>
    <xf numFmtId="2" fontId="4" fillId="51" borderId="39" xfId="0" applyNumberFormat="1" applyFont="1" applyFill="1" applyBorder="1" applyAlignment="1">
      <alignment horizontal="left" vertical="center"/>
    </xf>
    <xf numFmtId="0" fontId="4" fillId="51" borderId="0" xfId="0" applyFont="1" applyFill="1" applyBorder="1" applyAlignment="1">
      <alignment horizontal="left" vertical="center"/>
    </xf>
    <xf numFmtId="0" fontId="4" fillId="51" borderId="14" xfId="0" applyFont="1" applyFill="1" applyBorder="1" applyAlignment="1">
      <alignment horizontal="left" vertical="center"/>
    </xf>
    <xf numFmtId="2" fontId="0" fillId="51" borderId="39" xfId="0" applyNumberFormat="1" applyFont="1" applyFill="1" applyBorder="1" applyAlignment="1">
      <alignment horizontal="left" vertical="center"/>
    </xf>
    <xf numFmtId="0" fontId="0" fillId="51" borderId="0" xfId="0" applyFont="1" applyFill="1" applyBorder="1" applyAlignment="1">
      <alignment horizontal="left" vertical="center"/>
    </xf>
    <xf numFmtId="0" fontId="18" fillId="85" borderId="69" xfId="0" applyFont="1" applyFill="1" applyBorder="1" applyAlignment="1">
      <alignment horizontal="right"/>
    </xf>
    <xf numFmtId="0" fontId="18" fillId="85" borderId="70" xfId="0" applyFont="1" applyFill="1" applyBorder="1" applyAlignment="1">
      <alignment horizontal="right"/>
    </xf>
    <xf numFmtId="0" fontId="18" fillId="85" borderId="38" xfId="0" applyFont="1" applyFill="1" applyBorder="1" applyAlignment="1">
      <alignment horizontal="right"/>
    </xf>
    <xf numFmtId="0" fontId="18" fillId="85" borderId="46" xfId="0" applyFont="1" applyFill="1" applyBorder="1" applyAlignment="1">
      <alignment horizontal="right"/>
    </xf>
    <xf numFmtId="0" fontId="19" fillId="33" borderId="39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left" vertical="center"/>
    </xf>
    <xf numFmtId="0" fontId="15" fillId="33" borderId="39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40" xfId="0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4" fillId="33" borderId="97" xfId="0" applyFont="1" applyFill="1" applyBorder="1" applyAlignment="1">
      <alignment horizontal="center" wrapText="1"/>
    </xf>
    <xf numFmtId="0" fontId="4" fillId="33" borderId="107" xfId="0" applyFont="1" applyFill="1" applyBorder="1" applyAlignment="1">
      <alignment horizontal="center" wrapText="1"/>
    </xf>
    <xf numFmtId="0" fontId="4" fillId="33" borderId="108" xfId="0" applyFont="1" applyFill="1" applyBorder="1" applyAlignment="1">
      <alignment horizontal="center" vertical="center" wrapText="1"/>
    </xf>
    <xf numFmtId="0" fontId="4" fillId="33" borderId="109" xfId="0" applyFont="1" applyFill="1" applyBorder="1" applyAlignment="1">
      <alignment horizontal="center" vertical="center" wrapText="1"/>
    </xf>
    <xf numFmtId="0" fontId="4" fillId="51" borderId="39" xfId="0" applyFont="1" applyFill="1" applyBorder="1" applyAlignment="1">
      <alignment horizontal="left" vertical="center"/>
    </xf>
    <xf numFmtId="14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2" fontId="3" fillId="85" borderId="69" xfId="0" applyNumberFormat="1" applyFont="1" applyFill="1" applyBorder="1" applyAlignment="1">
      <alignment horizontal="right"/>
    </xf>
    <xf numFmtId="2" fontId="3" fillId="85" borderId="70" xfId="0" applyNumberFormat="1" applyFont="1" applyFill="1" applyBorder="1" applyAlignment="1">
      <alignment horizontal="right"/>
    </xf>
    <xf numFmtId="2" fontId="3" fillId="85" borderId="46" xfId="0" applyNumberFormat="1" applyFont="1" applyFill="1" applyBorder="1" applyAlignment="1">
      <alignment horizontal="right"/>
    </xf>
    <xf numFmtId="2" fontId="3" fillId="0" borderId="39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53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2" fontId="3" fillId="0" borderId="41" xfId="0" applyNumberFormat="1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 vertical="center"/>
    </xf>
    <xf numFmtId="2" fontId="3" fillId="0" borderId="41" xfId="0" applyNumberFormat="1" applyFont="1" applyFill="1" applyBorder="1" applyAlignment="1">
      <alignment horizontal="center" vertical="center"/>
    </xf>
    <xf numFmtId="2" fontId="3" fillId="0" borderId="37" xfId="0" applyNumberFormat="1" applyFont="1" applyFill="1" applyBorder="1" applyAlignment="1">
      <alignment horizontal="center" vertical="center"/>
    </xf>
    <xf numFmtId="2" fontId="3" fillId="0" borderId="38" xfId="0" applyNumberFormat="1" applyFont="1" applyFill="1" applyBorder="1" applyAlignment="1">
      <alignment horizontal="center" vertical="center"/>
    </xf>
    <xf numFmtId="2" fontId="34" fillId="86" borderId="39" xfId="0" applyNumberFormat="1" applyFont="1" applyFill="1" applyBorder="1" applyAlignment="1">
      <alignment horizontal="left"/>
    </xf>
    <xf numFmtId="2" fontId="34" fillId="86" borderId="0" xfId="0" applyNumberFormat="1" applyFont="1" applyFill="1" applyBorder="1" applyAlignment="1">
      <alignment horizontal="left"/>
    </xf>
    <xf numFmtId="2" fontId="34" fillId="86" borderId="41" xfId="0" applyNumberFormat="1" applyFont="1" applyFill="1" applyBorder="1" applyAlignment="1">
      <alignment horizontal="left"/>
    </xf>
    <xf numFmtId="2" fontId="34" fillId="86" borderId="37" xfId="0" applyNumberFormat="1" applyFont="1" applyFill="1" applyBorder="1" applyAlignment="1">
      <alignment horizontal="left"/>
    </xf>
    <xf numFmtId="0" fontId="4" fillId="33" borderId="110" xfId="0" applyFont="1" applyFill="1" applyBorder="1" applyAlignment="1">
      <alignment horizontal="center"/>
    </xf>
    <xf numFmtId="0" fontId="4" fillId="33" borderId="111" xfId="0" applyFont="1" applyFill="1" applyBorder="1" applyAlignment="1">
      <alignment horizontal="center"/>
    </xf>
    <xf numFmtId="2" fontId="32" fillId="58" borderId="34" xfId="0" applyNumberFormat="1" applyFont="1" applyFill="1" applyBorder="1" applyAlignment="1">
      <alignment horizontal="left" vertical="center"/>
    </xf>
    <xf numFmtId="0" fontId="32" fillId="58" borderId="35" xfId="0" applyFont="1" applyFill="1" applyBorder="1" applyAlignment="1">
      <alignment horizontal="left" vertical="center"/>
    </xf>
    <xf numFmtId="0" fontId="0" fillId="33" borderId="39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33" borderId="40" xfId="0" applyFill="1" applyBorder="1" applyAlignment="1">
      <alignment horizontal="center" wrapText="1"/>
    </xf>
    <xf numFmtId="2" fontId="4" fillId="43" borderId="69" xfId="0" applyNumberFormat="1" applyFont="1" applyFill="1" applyBorder="1" applyAlignment="1">
      <alignment horizontal="right" vertical="center"/>
    </xf>
    <xf numFmtId="2" fontId="4" fillId="43" borderId="70" xfId="0" applyNumberFormat="1" applyFont="1" applyFill="1" applyBorder="1" applyAlignment="1">
      <alignment horizontal="right" vertical="center"/>
    </xf>
    <xf numFmtId="2" fontId="4" fillId="43" borderId="46" xfId="0" applyNumberFormat="1" applyFont="1" applyFill="1" applyBorder="1" applyAlignment="1">
      <alignment horizontal="right" vertical="center"/>
    </xf>
    <xf numFmtId="2" fontId="0" fillId="43" borderId="69" xfId="0" applyNumberFormat="1" applyFont="1" applyFill="1" applyBorder="1" applyAlignment="1">
      <alignment horizontal="right" vertical="center"/>
    </xf>
    <xf numFmtId="2" fontId="0" fillId="43" borderId="70" xfId="0" applyNumberFormat="1" applyFont="1" applyFill="1" applyBorder="1" applyAlignment="1">
      <alignment horizontal="right" vertical="center"/>
    </xf>
    <xf numFmtId="2" fontId="0" fillId="43" borderId="46" xfId="0" applyNumberFormat="1" applyFont="1" applyFill="1" applyBorder="1" applyAlignment="1">
      <alignment horizontal="right" vertical="center"/>
    </xf>
    <xf numFmtId="2" fontId="3" fillId="85" borderId="69" xfId="0" applyNumberFormat="1" applyFont="1" applyFill="1" applyBorder="1" applyAlignment="1" applyProtection="1">
      <alignment horizontal="right"/>
      <protection/>
    </xf>
    <xf numFmtId="2" fontId="3" fillId="85" borderId="70" xfId="0" applyNumberFormat="1" applyFont="1" applyFill="1" applyBorder="1" applyAlignment="1" applyProtection="1">
      <alignment horizontal="right"/>
      <protection/>
    </xf>
    <xf numFmtId="2" fontId="3" fillId="85" borderId="46" xfId="0" applyNumberFormat="1" applyFont="1" applyFill="1" applyBorder="1" applyAlignment="1" applyProtection="1">
      <alignment horizontal="right"/>
      <protection/>
    </xf>
    <xf numFmtId="2" fontId="3" fillId="53" borderId="69" xfId="0" applyNumberFormat="1" applyFont="1" applyFill="1" applyBorder="1" applyAlignment="1" applyProtection="1">
      <alignment horizontal="center"/>
      <protection/>
    </xf>
    <xf numFmtId="2" fontId="3" fillId="53" borderId="70" xfId="0" applyNumberFormat="1" applyFont="1" applyFill="1" applyBorder="1" applyAlignment="1" applyProtection="1">
      <alignment horizontal="center"/>
      <protection/>
    </xf>
    <xf numFmtId="2" fontId="3" fillId="53" borderId="46" xfId="0" applyNumberFormat="1" applyFont="1" applyFill="1" applyBorder="1" applyAlignment="1" applyProtection="1">
      <alignment horizontal="center"/>
      <protection/>
    </xf>
    <xf numFmtId="175" fontId="8" fillId="53" borderId="39" xfId="48" applyFont="1" applyFill="1" applyBorder="1" applyAlignment="1" applyProtection="1">
      <alignment horizontal="left"/>
      <protection/>
    </xf>
    <xf numFmtId="175" fontId="8" fillId="53" borderId="0" xfId="48" applyFont="1" applyFill="1" applyBorder="1" applyAlignment="1" applyProtection="1">
      <alignment horizontal="left"/>
      <protection/>
    </xf>
    <xf numFmtId="2" fontId="8" fillId="53" borderId="39" xfId="0" applyNumberFormat="1" applyFont="1" applyFill="1" applyBorder="1" applyAlignment="1" applyProtection="1">
      <alignment horizontal="left"/>
      <protection/>
    </xf>
    <xf numFmtId="2" fontId="8" fillId="53" borderId="0" xfId="0" applyNumberFormat="1" applyFont="1" applyFill="1" applyBorder="1" applyAlignment="1" applyProtection="1">
      <alignment horizontal="left"/>
      <protection/>
    </xf>
    <xf numFmtId="2" fontId="3" fillId="53" borderId="39" xfId="0" applyNumberFormat="1" applyFont="1" applyFill="1" applyBorder="1" applyAlignment="1" applyProtection="1">
      <alignment horizontal="left"/>
      <protection/>
    </xf>
    <xf numFmtId="2" fontId="3" fillId="53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vertical="center"/>
    </xf>
    <xf numFmtId="2" fontId="8" fillId="0" borderId="39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4" fillId="0" borderId="69" xfId="0" applyNumberFormat="1" applyFont="1" applyFill="1" applyBorder="1" applyAlignment="1">
      <alignment horizontal="right"/>
    </xf>
    <xf numFmtId="2" fontId="4" fillId="0" borderId="70" xfId="0" applyNumberFormat="1" applyFont="1" applyFill="1" applyBorder="1" applyAlignment="1">
      <alignment horizontal="right"/>
    </xf>
    <xf numFmtId="2" fontId="4" fillId="0" borderId="46" xfId="0" applyNumberFormat="1" applyFont="1" applyFill="1" applyBorder="1" applyAlignment="1">
      <alignment horizontal="right"/>
    </xf>
    <xf numFmtId="2" fontId="4" fillId="49" borderId="69" xfId="0" applyNumberFormat="1" applyFont="1" applyFill="1" applyBorder="1" applyAlignment="1">
      <alignment horizontal="right"/>
    </xf>
    <xf numFmtId="2" fontId="4" fillId="49" borderId="70" xfId="0" applyNumberFormat="1" applyFont="1" applyFill="1" applyBorder="1" applyAlignment="1">
      <alignment horizontal="right"/>
    </xf>
    <xf numFmtId="2" fontId="4" fillId="49" borderId="46" xfId="0" applyNumberFormat="1" applyFont="1" applyFill="1" applyBorder="1" applyAlignment="1">
      <alignment horizontal="right"/>
    </xf>
    <xf numFmtId="2" fontId="0" fillId="0" borderId="41" xfId="0" applyNumberFormat="1" applyFill="1" applyBorder="1" applyAlignment="1">
      <alignment horizontal="left"/>
    </xf>
    <xf numFmtId="2" fontId="0" fillId="0" borderId="37" xfId="0" applyNumberForma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40" xfId="0" applyFont="1" applyFill="1" applyBorder="1" applyAlignment="1">
      <alignment horizontal="center"/>
    </xf>
    <xf numFmtId="175" fontId="3" fillId="53" borderId="34" xfId="48" applyFont="1" applyFill="1" applyBorder="1" applyAlignment="1" applyProtection="1">
      <alignment horizontal="left"/>
      <protection/>
    </xf>
    <xf numFmtId="175" fontId="3" fillId="53" borderId="35" xfId="48" applyFont="1" applyFill="1" applyBorder="1" applyAlignment="1" applyProtection="1">
      <alignment horizontal="left"/>
      <protection/>
    </xf>
    <xf numFmtId="0" fontId="5" fillId="33" borderId="69" xfId="0" applyFont="1" applyFill="1" applyBorder="1" applyAlignment="1">
      <alignment horizontal="center" wrapText="1"/>
    </xf>
    <xf numFmtId="0" fontId="5" fillId="33" borderId="70" xfId="0" applyFont="1" applyFill="1" applyBorder="1" applyAlignment="1">
      <alignment horizontal="center" wrapText="1"/>
    </xf>
    <xf numFmtId="0" fontId="16" fillId="33" borderId="17" xfId="0" applyFont="1" applyFill="1" applyBorder="1" applyAlignment="1">
      <alignment horizontal="center" vertical="top" wrapText="1"/>
    </xf>
    <xf numFmtId="0" fontId="16" fillId="33" borderId="112" xfId="0" applyFont="1" applyFill="1" applyBorder="1" applyAlignment="1">
      <alignment horizontal="center" vertical="top" wrapText="1"/>
    </xf>
    <xf numFmtId="0" fontId="16" fillId="33" borderId="54" xfId="0" applyFont="1" applyFill="1" applyBorder="1" applyAlignment="1">
      <alignment horizontal="center" vertical="top" wrapText="1"/>
    </xf>
    <xf numFmtId="175" fontId="8" fillId="53" borderId="41" xfId="48" applyFont="1" applyFill="1" applyBorder="1" applyAlignment="1" applyProtection="1">
      <alignment horizontal="left"/>
      <protection/>
    </xf>
    <xf numFmtId="175" fontId="8" fillId="53" borderId="37" xfId="48" applyFont="1" applyFill="1" applyBorder="1" applyAlignment="1" applyProtection="1">
      <alignment horizontal="left"/>
      <protection/>
    </xf>
    <xf numFmtId="2" fontId="3" fillId="53" borderId="69" xfId="0" applyNumberFormat="1" applyFont="1" applyFill="1" applyBorder="1" applyAlignment="1" applyProtection="1">
      <alignment horizontal="center" vertical="center"/>
      <protection/>
    </xf>
    <xf numFmtId="2" fontId="3" fillId="53" borderId="70" xfId="0" applyNumberFormat="1" applyFont="1" applyFill="1" applyBorder="1" applyAlignment="1" applyProtection="1">
      <alignment horizontal="center" vertical="center"/>
      <protection/>
    </xf>
    <xf numFmtId="2" fontId="3" fillId="53" borderId="46" xfId="0" applyNumberFormat="1" applyFont="1" applyFill="1" applyBorder="1" applyAlignment="1" applyProtection="1">
      <alignment horizontal="center" vertical="center"/>
      <protection/>
    </xf>
    <xf numFmtId="175" fontId="3" fillId="53" borderId="41" xfId="48" applyFont="1" applyFill="1" applyBorder="1" applyAlignment="1" applyProtection="1">
      <alignment horizontal="right"/>
      <protection/>
    </xf>
    <xf numFmtId="175" fontId="3" fillId="53" borderId="37" xfId="48" applyFont="1" applyFill="1" applyBorder="1" applyAlignment="1" applyProtection="1">
      <alignment horizontal="right"/>
      <protection/>
    </xf>
    <xf numFmtId="14" fontId="4" fillId="0" borderId="4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 vertical="center"/>
    </xf>
    <xf numFmtId="14" fontId="4" fillId="0" borderId="40" xfId="0" applyNumberFormat="1" applyFont="1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152400</xdr:rowOff>
    </xdr:from>
    <xdr:to>
      <xdr:col>0</xdr:col>
      <xdr:colOff>866775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52400"/>
          <a:ext cx="7905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390525</xdr:colOff>
      <xdr:row>8</xdr:row>
      <xdr:rowOff>142875</xdr:rowOff>
    </xdr:from>
    <xdr:to>
      <xdr:col>3</xdr:col>
      <xdr:colOff>2543175</xdr:colOff>
      <xdr:row>11</xdr:row>
      <xdr:rowOff>123825</xdr:rowOff>
    </xdr:to>
    <xdr:sp>
      <xdr:nvSpPr>
        <xdr:cNvPr id="2" name="AutoShape 3"/>
        <xdr:cNvSpPr>
          <a:spLocks/>
        </xdr:cNvSpPr>
      </xdr:nvSpPr>
      <xdr:spPr>
        <a:xfrm>
          <a:off x="3067050" y="2286000"/>
          <a:ext cx="3590925" cy="552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Tableau de bord du Stage</a:t>
          </a:r>
        </a:p>
      </xdr:txBody>
    </xdr:sp>
    <xdr:clientData/>
  </xdr:twoCellAnchor>
  <xdr:twoCellAnchor>
    <xdr:from>
      <xdr:col>1</xdr:col>
      <xdr:colOff>1600200</xdr:colOff>
      <xdr:row>12</xdr:row>
      <xdr:rowOff>47625</xdr:rowOff>
    </xdr:from>
    <xdr:to>
      <xdr:col>3</xdr:col>
      <xdr:colOff>2981325</xdr:colOff>
      <xdr:row>16</xdr:row>
      <xdr:rowOff>114300</xdr:rowOff>
    </xdr:to>
    <xdr:sp>
      <xdr:nvSpPr>
        <xdr:cNvPr id="3" name="ZoneTexte 1"/>
        <xdr:cNvSpPr txBox="1">
          <a:spLocks noChangeArrowheads="1"/>
        </xdr:cNvSpPr>
      </xdr:nvSpPr>
      <xdr:spPr>
        <a:xfrm>
          <a:off x="2571750" y="2924175"/>
          <a:ext cx="45243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Il suffit de renseigner la liste des candidats et l'onglet suivi de chacun des niveaux. </a:t>
          </a:r>
        </a:p>
      </xdr:txBody>
    </xdr:sp>
    <xdr:clientData/>
  </xdr:twoCellAnchor>
  <xdr:twoCellAnchor>
    <xdr:from>
      <xdr:col>0</xdr:col>
      <xdr:colOff>952500</xdr:colOff>
      <xdr:row>9</xdr:row>
      <xdr:rowOff>104775</xdr:rowOff>
    </xdr:from>
    <xdr:to>
      <xdr:col>1</xdr:col>
      <xdr:colOff>1552575</xdr:colOff>
      <xdr:row>12</xdr:row>
      <xdr:rowOff>47625</xdr:rowOff>
    </xdr:to>
    <xdr:sp>
      <xdr:nvSpPr>
        <xdr:cNvPr id="4" name="ZoneTexte 2"/>
        <xdr:cNvSpPr txBox="1">
          <a:spLocks noChangeArrowheads="1"/>
        </xdr:cNvSpPr>
      </xdr:nvSpPr>
      <xdr:spPr>
        <a:xfrm>
          <a:off x="952500" y="2438400"/>
          <a:ext cx="15716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Feuilles  "FIE" ont une protection sans mdp,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0</xdr:col>
      <xdr:colOff>704850</xdr:colOff>
      <xdr:row>3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0</xdr:col>
      <xdr:colOff>704850</xdr:colOff>
      <xdr:row>3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0</xdr:col>
      <xdr:colOff>704850</xdr:colOff>
      <xdr:row>3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0</xdr:col>
      <xdr:colOff>704850</xdr:colOff>
      <xdr:row>3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0</xdr:col>
      <xdr:colOff>704850</xdr:colOff>
      <xdr:row>3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0</xdr:col>
      <xdr:colOff>704850</xdr:colOff>
      <xdr:row>3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0</xdr:col>
      <xdr:colOff>704850</xdr:colOff>
      <xdr:row>3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0</xdr:col>
      <xdr:colOff>704850</xdr:colOff>
      <xdr:row>3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0</xdr:col>
      <xdr:colOff>704850</xdr:colOff>
      <xdr:row>3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0</xdr:col>
      <xdr:colOff>704850</xdr:colOff>
      <xdr:row>3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0</xdr:col>
      <xdr:colOff>704850</xdr:colOff>
      <xdr:row>3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0</xdr:col>
      <xdr:colOff>704850</xdr:colOff>
      <xdr:row>3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0</xdr:col>
      <xdr:colOff>704850</xdr:colOff>
      <xdr:row>3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0</xdr:col>
      <xdr:colOff>704850</xdr:colOff>
      <xdr:row>3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0</xdr:col>
      <xdr:colOff>800100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0</xdr:col>
      <xdr:colOff>800100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0</xdr:col>
      <xdr:colOff>800100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0</xdr:col>
      <xdr:colOff>800100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0</xdr:col>
      <xdr:colOff>800100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0</xdr:col>
      <xdr:colOff>800100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0</xdr:col>
      <xdr:colOff>800100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0</xdr:col>
      <xdr:colOff>704850</xdr:colOff>
      <xdr:row>3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0</xdr:col>
      <xdr:colOff>800100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0</xdr:col>
      <xdr:colOff>800100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0</xdr:col>
      <xdr:colOff>800100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0</xdr:col>
      <xdr:colOff>800100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0</xdr:col>
      <xdr:colOff>800100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0</xdr:col>
      <xdr:colOff>800100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0</xdr:col>
      <xdr:colOff>800100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0</xdr:col>
      <xdr:colOff>800100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0</xdr:col>
      <xdr:colOff>800100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0</xdr:col>
      <xdr:colOff>800100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0</xdr:col>
      <xdr:colOff>704850</xdr:colOff>
      <xdr:row>3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0</xdr:col>
      <xdr:colOff>800100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0</xdr:col>
      <xdr:colOff>800100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0</xdr:col>
      <xdr:colOff>800100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0</xdr:col>
      <xdr:colOff>800100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0</xdr:col>
      <xdr:colOff>800100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0</xdr:col>
      <xdr:colOff>800100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0</xdr:col>
      <xdr:colOff>800100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0</xdr:col>
      <xdr:colOff>704850</xdr:colOff>
      <xdr:row>3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0</xdr:col>
      <xdr:colOff>704850</xdr:colOff>
      <xdr:row>3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0</xdr:col>
      <xdr:colOff>704850</xdr:colOff>
      <xdr:row>3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0</xdr:col>
      <xdr:colOff>704850</xdr:colOff>
      <xdr:row>3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0</xdr:col>
      <xdr:colOff>704850</xdr:colOff>
      <xdr:row>3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8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27"/>
  <sheetViews>
    <sheetView tabSelected="1" zoomScale="104" zoomScaleNormal="104" zoomScalePageLayoutView="0" workbookViewId="0" topLeftCell="A1">
      <selection activeCell="B15" sqref="B15"/>
    </sheetView>
  </sheetViews>
  <sheetFormatPr defaultColWidth="9.140625" defaultRowHeight="12.75"/>
  <cols>
    <col min="1" max="1" width="14.57421875" style="165" customWidth="1"/>
    <col min="2" max="2" width="25.57421875" style="164" customWidth="1"/>
    <col min="3" max="3" width="21.57421875" style="164" customWidth="1"/>
    <col min="4" max="4" width="72.57421875" style="164" customWidth="1"/>
    <col min="5" max="5" width="9.140625" style="164" customWidth="1"/>
    <col min="6" max="7" width="50.57421875" style="164" customWidth="1"/>
    <col min="8" max="16384" width="9.140625" style="164" customWidth="1"/>
  </cols>
  <sheetData>
    <row r="1" spans="1:5" ht="12.75" thickBot="1">
      <c r="A1" s="324"/>
      <c r="B1" s="182"/>
      <c r="C1" s="182"/>
      <c r="D1" s="182"/>
      <c r="E1" s="182"/>
    </row>
    <row r="2" spans="1:7" s="163" customFormat="1" ht="22.5" customHeight="1" thickBot="1">
      <c r="A2" s="325"/>
      <c r="B2" s="405" t="s">
        <v>227</v>
      </c>
      <c r="C2" s="406"/>
      <c r="D2" s="321" t="s">
        <v>233</v>
      </c>
      <c r="E2" s="175"/>
      <c r="F2" s="173"/>
      <c r="G2" s="173"/>
    </row>
    <row r="3" spans="1:7" ht="36" customHeight="1">
      <c r="A3" s="176"/>
      <c r="B3" s="407" t="s">
        <v>0</v>
      </c>
      <c r="C3" s="408"/>
      <c r="D3" s="177" t="s">
        <v>233</v>
      </c>
      <c r="E3" s="178"/>
      <c r="F3" s="174"/>
      <c r="G3" s="174"/>
    </row>
    <row r="4" spans="1:7" ht="19.5" customHeight="1">
      <c r="A4" s="176"/>
      <c r="B4" s="179" t="s">
        <v>1</v>
      </c>
      <c r="C4" s="180" t="s">
        <v>2</v>
      </c>
      <c r="D4" s="181" t="s">
        <v>233</v>
      </c>
      <c r="E4" s="178"/>
      <c r="F4" s="174"/>
      <c r="G4" s="174"/>
    </row>
    <row r="5" spans="1:5" ht="19.5" customHeight="1">
      <c r="A5" s="176"/>
      <c r="B5" s="179" t="s">
        <v>72</v>
      </c>
      <c r="C5" s="180" t="s">
        <v>2</v>
      </c>
      <c r="D5" s="181" t="s">
        <v>233</v>
      </c>
      <c r="E5" s="182"/>
    </row>
    <row r="6" spans="1:5" ht="19.5" customHeight="1">
      <c r="A6" s="182"/>
      <c r="B6" s="179" t="s">
        <v>3</v>
      </c>
      <c r="C6" s="180" t="s">
        <v>2</v>
      </c>
      <c r="D6" s="181" t="s">
        <v>233</v>
      </c>
      <c r="E6" s="182"/>
    </row>
    <row r="7" spans="1:5" ht="19.5" customHeight="1">
      <c r="A7" s="182"/>
      <c r="B7" s="179" t="s">
        <v>4</v>
      </c>
      <c r="C7" s="180" t="s">
        <v>2</v>
      </c>
      <c r="D7" s="181" t="s">
        <v>233</v>
      </c>
      <c r="E7" s="182"/>
    </row>
    <row r="8" spans="1:5" ht="19.5" customHeight="1" thickBot="1">
      <c r="A8" s="182"/>
      <c r="B8" s="184" t="s">
        <v>5</v>
      </c>
      <c r="C8" s="322" t="s">
        <v>2</v>
      </c>
      <c r="D8" s="323" t="s">
        <v>233</v>
      </c>
      <c r="E8" s="182"/>
    </row>
    <row r="9" spans="1:5" ht="15" customHeight="1">
      <c r="A9" s="183" t="s">
        <v>184</v>
      </c>
      <c r="B9" s="182"/>
      <c r="C9" s="182"/>
      <c r="D9" s="182"/>
      <c r="E9" s="182"/>
    </row>
    <row r="10" spans="1:5" ht="15" customHeight="1">
      <c r="A10" s="326" t="s">
        <v>161</v>
      </c>
      <c r="B10" s="182"/>
      <c r="C10" s="182"/>
      <c r="D10" s="182"/>
      <c r="E10" s="182"/>
    </row>
    <row r="11" spans="1:5" ht="15" customHeight="1">
      <c r="A11" s="326" t="s">
        <v>162</v>
      </c>
      <c r="B11" s="182"/>
      <c r="C11" s="182"/>
      <c r="D11" s="182"/>
      <c r="E11" s="182"/>
    </row>
    <row r="12" spans="1:5" ht="12.75">
      <c r="A12" s="326" t="s">
        <v>183</v>
      </c>
      <c r="B12" s="182"/>
      <c r="C12" s="182"/>
      <c r="D12" s="182"/>
      <c r="E12" s="182"/>
    </row>
    <row r="13" spans="1:5" ht="12.75">
      <c r="A13" s="326" t="s">
        <v>163</v>
      </c>
      <c r="B13" s="182"/>
      <c r="C13" s="182"/>
      <c r="D13" s="182"/>
      <c r="E13" s="182"/>
    </row>
    <row r="14" spans="1:5" ht="12.75">
      <c r="A14" s="326" t="s">
        <v>164</v>
      </c>
      <c r="B14" s="182"/>
      <c r="C14" s="182"/>
      <c r="D14" s="182"/>
      <c r="E14" s="182"/>
    </row>
    <row r="15" spans="1:7" ht="15" customHeight="1">
      <c r="A15" s="326" t="s">
        <v>182</v>
      </c>
      <c r="B15" s="186"/>
      <c r="C15" s="186"/>
      <c r="D15" s="186"/>
      <c r="E15" s="182"/>
      <c r="F15" s="166"/>
      <c r="G15" s="166"/>
    </row>
    <row r="16" spans="1:5" ht="12">
      <c r="A16" s="185"/>
      <c r="B16" s="186"/>
      <c r="C16" s="186"/>
      <c r="D16" s="186"/>
      <c r="E16" s="182"/>
    </row>
    <row r="17" spans="1:5" ht="12">
      <c r="A17" s="185"/>
      <c r="B17" s="186"/>
      <c r="C17" s="186"/>
      <c r="D17" s="186"/>
      <c r="E17" s="182"/>
    </row>
    <row r="18" ht="22.5" customHeight="1"/>
    <row r="19" ht="13.5" customHeight="1">
      <c r="E19" s="167"/>
    </row>
    <row r="20" spans="1:7" ht="120.75" customHeight="1">
      <c r="A20" s="168"/>
      <c r="B20" s="167"/>
      <c r="C20" s="167"/>
      <c r="D20" s="167"/>
      <c r="E20" s="167"/>
      <c r="F20" s="167"/>
      <c r="G20" s="169"/>
    </row>
    <row r="21" s="171" customFormat="1" ht="12">
      <c r="A21" s="170"/>
    </row>
    <row r="22" spans="3:7" ht="24.75" customHeight="1">
      <c r="C22" s="172"/>
      <c r="D22" s="167"/>
      <c r="E22" s="167"/>
      <c r="F22" s="167"/>
      <c r="G22" s="167"/>
    </row>
    <row r="23" spans="5:7" ht="19.5" customHeight="1">
      <c r="E23" s="167"/>
      <c r="F23" s="167"/>
      <c r="G23" s="167"/>
    </row>
    <row r="24" spans="5:7" ht="12">
      <c r="E24" s="167"/>
      <c r="F24" s="167"/>
      <c r="G24" s="167"/>
    </row>
    <row r="25" spans="5:7" ht="12">
      <c r="E25" s="167"/>
      <c r="F25" s="167"/>
      <c r="G25" s="167"/>
    </row>
    <row r="26" spans="5:7" ht="12">
      <c r="E26" s="167"/>
      <c r="F26" s="167"/>
      <c r="G26" s="167"/>
    </row>
    <row r="27" spans="5:7" ht="12">
      <c r="E27" s="167"/>
      <c r="F27" s="167"/>
      <c r="G27" s="167"/>
    </row>
  </sheetData>
  <sheetProtection selectLockedCells="1" selectUnlockedCells="1"/>
  <mergeCells count="2">
    <mergeCell ref="B2:C2"/>
    <mergeCell ref="B3:C3"/>
  </mergeCells>
  <hyperlinks>
    <hyperlink ref="A13" location="'Suivi GP'!A1" display="Suivi GP"/>
    <hyperlink ref="A10" location="'Suivi MF2'!A1" display="Suivi MF2"/>
    <hyperlink ref="A11" location="'Suivi MF1'!A1" display="Suivi MF1"/>
    <hyperlink ref="A14" location="'Suivi PA40'!A1" display="Suivi PA40"/>
    <hyperlink ref="A15" location="'Suivi PA60'!A1" display="Suivi PA60"/>
    <hyperlink ref="A12" location="'Suivi E2'!A1" display="Suivi E2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J54"/>
  <sheetViews>
    <sheetView zoomScale="108" zoomScaleNormal="108" zoomScalePageLayoutView="0" workbookViewId="0" topLeftCell="A1">
      <selection activeCell="C9" sqref="C9:G9"/>
    </sheetView>
  </sheetViews>
  <sheetFormatPr defaultColWidth="9.140625" defaultRowHeight="12.75"/>
  <cols>
    <col min="1" max="1" width="10.57421875" style="13" customWidth="1"/>
    <col min="2" max="2" width="15.57421875" style="13" customWidth="1"/>
    <col min="3" max="6" width="10.57421875" style="13" customWidth="1"/>
    <col min="7" max="7" width="20.57421875" style="13" customWidth="1"/>
  </cols>
  <sheetData>
    <row r="1" spans="1:7" ht="12.75" customHeight="1">
      <c r="A1" s="581" t="s">
        <v>34</v>
      </c>
      <c r="B1" s="586" t="s">
        <v>67</v>
      </c>
      <c r="C1" s="587"/>
      <c r="D1" s="587"/>
      <c r="E1" s="587"/>
      <c r="F1" s="587"/>
      <c r="G1" s="588"/>
    </row>
    <row r="2" spans="1:7" ht="12.75" customHeight="1">
      <c r="A2" s="582"/>
      <c r="B2" s="589"/>
      <c r="C2" s="590"/>
      <c r="D2" s="590"/>
      <c r="E2" s="590"/>
      <c r="F2" s="590"/>
      <c r="G2" s="591"/>
    </row>
    <row r="3" spans="1:7" ht="12.75" customHeight="1">
      <c r="A3" s="582"/>
      <c r="B3" s="589"/>
      <c r="C3" s="590"/>
      <c r="D3" s="590"/>
      <c r="E3" s="590"/>
      <c r="F3" s="590"/>
      <c r="G3" s="591"/>
    </row>
    <row r="4" spans="1:7" ht="12.75" customHeight="1" thickBot="1">
      <c r="A4" s="582"/>
      <c r="B4" s="592"/>
      <c r="C4" s="593"/>
      <c r="D4" s="593"/>
      <c r="E4" s="593"/>
      <c r="F4" s="593"/>
      <c r="G4" s="594"/>
    </row>
    <row r="5" spans="1:7" ht="30" customHeight="1" thickBot="1">
      <c r="A5" s="583" t="s">
        <v>70</v>
      </c>
      <c r="B5" s="584"/>
      <c r="C5" s="584"/>
      <c r="D5" s="584"/>
      <c r="E5" s="584"/>
      <c r="F5" s="584"/>
      <c r="G5" s="585"/>
    </row>
    <row r="6" spans="1:7" ht="12.75" customHeight="1">
      <c r="A6" s="81"/>
      <c r="B6" s="33"/>
      <c r="C6" s="33"/>
      <c r="D6" s="33"/>
      <c r="E6" s="33"/>
      <c r="F6" s="33"/>
      <c r="G6" s="82"/>
    </row>
    <row r="7" spans="1:9" ht="24" customHeight="1">
      <c r="A7" s="531" t="s">
        <v>76</v>
      </c>
      <c r="B7" s="532"/>
      <c r="C7" s="530">
        <f>'Liste candidats'!B7</f>
        <v>0</v>
      </c>
      <c r="D7" s="530"/>
      <c r="E7" s="194"/>
      <c r="F7" s="533">
        <f>'Liste candidats'!C7</f>
        <v>0</v>
      </c>
      <c r="G7" s="534"/>
      <c r="I7" s="193"/>
    </row>
    <row r="8" spans="1:7" ht="24.75" customHeight="1">
      <c r="A8" s="531" t="s">
        <v>36</v>
      </c>
      <c r="B8" s="532"/>
      <c r="C8" s="530">
        <f>'Liste candidats'!D7</f>
        <v>0</v>
      </c>
      <c r="D8" s="530"/>
      <c r="E8" s="595">
        <f>'Liste candidats'!F7</f>
        <v>0</v>
      </c>
      <c r="F8" s="595"/>
      <c r="G8" s="596"/>
    </row>
    <row r="9" spans="1:10" ht="24" customHeight="1">
      <c r="A9" s="531" t="s">
        <v>37</v>
      </c>
      <c r="B9" s="532"/>
      <c r="C9" s="563">
        <f>'Liste candidats'!H7</f>
        <v>0</v>
      </c>
      <c r="D9" s="563"/>
      <c r="E9" s="563"/>
      <c r="F9" s="563"/>
      <c r="G9" s="564"/>
      <c r="J9" s="193"/>
    </row>
    <row r="10" spans="1:7" ht="23.25" customHeight="1" thickBot="1">
      <c r="A10" s="90" t="s">
        <v>38</v>
      </c>
      <c r="C10" s="195">
        <f>'Liste candidats'!F7</f>
        <v>0</v>
      </c>
      <c r="D10" s="60" t="s">
        <v>39</v>
      </c>
      <c r="E10" s="535">
        <f>'Liste candidats'!G7</f>
        <v>0</v>
      </c>
      <c r="F10" s="535"/>
      <c r="G10" s="536"/>
    </row>
    <row r="11" spans="1:7" ht="12.75" customHeight="1">
      <c r="A11" s="565" t="s">
        <v>40</v>
      </c>
      <c r="B11" s="566"/>
      <c r="C11" s="566"/>
      <c r="D11" s="566"/>
      <c r="E11" s="566"/>
      <c r="F11" s="566"/>
      <c r="G11" s="567"/>
    </row>
    <row r="12" spans="1:7" ht="21.75" customHeight="1" thickBot="1">
      <c r="A12" s="568"/>
      <c r="B12" s="569"/>
      <c r="C12" s="569"/>
      <c r="D12" s="569"/>
      <c r="E12" s="569"/>
      <c r="F12" s="569"/>
      <c r="G12" s="570"/>
    </row>
    <row r="13" spans="1:7" ht="12.75" customHeight="1">
      <c r="A13" s="571"/>
      <c r="B13" s="572"/>
      <c r="C13" s="572"/>
      <c r="D13" s="572"/>
      <c r="E13" s="573"/>
      <c r="F13" s="577" t="s">
        <v>65</v>
      </c>
      <c r="G13" s="579" t="s">
        <v>54</v>
      </c>
    </row>
    <row r="14" spans="1:7" ht="12.75" thickBot="1">
      <c r="A14" s="574"/>
      <c r="B14" s="575"/>
      <c r="C14" s="575"/>
      <c r="D14" s="575"/>
      <c r="E14" s="576"/>
      <c r="F14" s="578"/>
      <c r="G14" s="580"/>
    </row>
    <row r="15" spans="1:7" ht="12.75">
      <c r="A15" s="552" t="str">
        <f>'Suivi MF2'!A5:C5</f>
        <v>Module TECHNIQUE et Physique </v>
      </c>
      <c r="B15" s="553"/>
      <c r="C15" s="553"/>
      <c r="D15" s="553"/>
      <c r="E15" s="554"/>
      <c r="F15" s="49"/>
      <c r="G15" s="72"/>
    </row>
    <row r="16" spans="1:7" ht="12">
      <c r="A16" s="558" t="str">
        <f>'Suivi MF2'!A6:C6</f>
        <v>1) 1000 mètres capelé  </v>
      </c>
      <c r="B16" s="559"/>
      <c r="C16" s="559"/>
      <c r="D16" s="559"/>
      <c r="E16" s="560"/>
      <c r="F16" s="112" t="str">
        <f>'Suivi MF2'!D6</f>
        <v>Fait</v>
      </c>
      <c r="G16" s="40">
        <f>'Suivi MF2'!F6</f>
        <v>0</v>
      </c>
    </row>
    <row r="17" spans="1:7" ht="12">
      <c r="A17" s="558" t="str">
        <f>'Suivi MF2'!A7:C7</f>
        <v>2) Remontée tout moyen 30m </v>
      </c>
      <c r="B17" s="559"/>
      <c r="C17" s="559"/>
      <c r="D17" s="559"/>
      <c r="E17" s="560"/>
      <c r="F17" s="112">
        <f>'Suivi MF2'!D7</f>
        <v>10</v>
      </c>
      <c r="G17" s="40">
        <f>'Suivi MF2'!F7</f>
        <v>0</v>
      </c>
    </row>
    <row r="18" spans="1:7" ht="12.75" customHeight="1">
      <c r="A18" s="558" t="str">
        <f>'Suivi MF2'!A8:C8</f>
        <v>3) Descente et test de lucidité à 50m </v>
      </c>
      <c r="B18" s="559"/>
      <c r="C18" s="559"/>
      <c r="D18" s="559"/>
      <c r="E18" s="560"/>
      <c r="F18" s="112">
        <f>'Suivi MF2'!D8</f>
        <v>10</v>
      </c>
      <c r="G18" s="40">
        <f>'Suivi MF2'!F8</f>
        <v>0</v>
      </c>
    </row>
    <row r="19" spans="1:7" ht="12">
      <c r="A19" s="558" t="str">
        <f>'Suivi MF2'!A9:C9</f>
        <v>4) Assistance gilet de 50m </v>
      </c>
      <c r="B19" s="559"/>
      <c r="C19" s="559"/>
      <c r="D19" s="559"/>
      <c r="E19" s="560"/>
      <c r="F19" s="112">
        <f>'Suivi MF2'!D9</f>
        <v>10</v>
      </c>
      <c r="G19" s="40">
        <f>'Suivi MF2'!F9</f>
        <v>0</v>
      </c>
    </row>
    <row r="20" spans="1:7" ht="12">
      <c r="A20" s="558" t="str">
        <f>'Suivi MF2'!A10:C10</f>
        <v>5) Apnée à 15 mètres  </v>
      </c>
      <c r="B20" s="559"/>
      <c r="C20" s="559"/>
      <c r="D20" s="559"/>
      <c r="E20" s="560"/>
      <c r="F20" s="112" t="str">
        <f>'Suivi MF2'!D10</f>
        <v>Fait</v>
      </c>
      <c r="G20" s="40">
        <f>'Suivi MF2'!F10</f>
        <v>0</v>
      </c>
    </row>
    <row r="21" spans="1:7" ht="12">
      <c r="A21" s="558" t="str">
        <f>'Suivi MF2'!A11:C11</f>
        <v>6) Organisation, conduite de palanquée à 50m </v>
      </c>
      <c r="B21" s="559"/>
      <c r="C21" s="559"/>
      <c r="D21" s="559"/>
      <c r="E21" s="560"/>
      <c r="F21" s="112">
        <f>'Suivi MF2'!D11</f>
        <v>10</v>
      </c>
      <c r="G21" s="40">
        <f>'Suivi MF2'!F11</f>
        <v>0</v>
      </c>
    </row>
    <row r="22" spans="1:7" ht="12.75" thickBot="1">
      <c r="A22" s="558" t="str">
        <f>'Suivi MF2'!A12:C12</f>
        <v>7) Sauvetage mannequin plongée libre  </v>
      </c>
      <c r="B22" s="559"/>
      <c r="C22" s="559"/>
      <c r="D22" s="559"/>
      <c r="E22" s="560"/>
      <c r="F22" s="112" t="str">
        <f>'Suivi MF2'!D12</f>
        <v>Fait</v>
      </c>
      <c r="G22" s="40">
        <f>'Suivi MF2'!F12</f>
        <v>0</v>
      </c>
    </row>
    <row r="23" spans="1:7" ht="13.5" thickBot="1">
      <c r="A23" s="612" t="str">
        <f>'Suivi MF2'!A13:C13</f>
        <v>Moyenne </v>
      </c>
      <c r="B23" s="613"/>
      <c r="C23" s="613"/>
      <c r="D23" s="613"/>
      <c r="E23" s="613"/>
      <c r="F23" s="614"/>
      <c r="G23" s="87" t="e">
        <f>'Suivi MF2'!F13</f>
        <v>#DIV/0!</v>
      </c>
    </row>
    <row r="24" spans="1:7" ht="12.75">
      <c r="A24" s="552" t="str">
        <f>'Suivi MF2'!A14:C14</f>
        <v>Module DIRECTION DE STAGE </v>
      </c>
      <c r="B24" s="553"/>
      <c r="C24" s="553"/>
      <c r="D24" s="553"/>
      <c r="E24" s="554"/>
      <c r="F24" s="49"/>
      <c r="G24" s="41"/>
    </row>
    <row r="25" spans="1:7" ht="12">
      <c r="A25" s="558" t="str">
        <f>'Suivi MF2'!A15:C15</f>
        <v>8) Conception du planning du stage </v>
      </c>
      <c r="B25" s="559"/>
      <c r="C25" s="559"/>
      <c r="D25" s="559"/>
      <c r="E25" s="560"/>
      <c r="F25" s="112">
        <f>'Suivi MF2'!D15</f>
        <v>10</v>
      </c>
      <c r="G25" s="40">
        <f>'Suivi MF2'!F15</f>
        <v>0</v>
      </c>
    </row>
    <row r="26" spans="1:7" ht="12">
      <c r="A26" s="558" t="str">
        <f>'Suivi MF2'!A16:C16</f>
        <v>9) Animation d’1 équipe pédagogique (Direction stage) </v>
      </c>
      <c r="B26" s="559"/>
      <c r="C26" s="559"/>
      <c r="D26" s="559"/>
      <c r="E26" s="560"/>
      <c r="F26" s="112">
        <f>'Suivi MF2'!D16</f>
        <v>10</v>
      </c>
      <c r="G26" s="40">
        <f>'Suivi MF2'!F16</f>
        <v>0</v>
      </c>
    </row>
    <row r="27" spans="1:7" ht="12.75" thickBot="1">
      <c r="A27" s="558" t="str">
        <f>'Suivi MF2'!A17:C17</f>
        <v>10) Organisation d’une plongée de formation </v>
      </c>
      <c r="B27" s="597"/>
      <c r="C27" s="597"/>
      <c r="D27" s="597"/>
      <c r="E27" s="598"/>
      <c r="F27" s="112">
        <f>'Suivi MF2'!D17</f>
        <v>10</v>
      </c>
      <c r="G27" s="40">
        <f>'Suivi MF2'!F17</f>
        <v>0</v>
      </c>
    </row>
    <row r="28" spans="1:7" ht="13.5" thickBot="1">
      <c r="A28" s="541" t="str">
        <f>'Suivi MF2'!A18:C18</f>
        <v>Moyenne</v>
      </c>
      <c r="B28" s="542"/>
      <c r="C28" s="542"/>
      <c r="D28" s="542"/>
      <c r="E28" s="542"/>
      <c r="F28" s="543"/>
      <c r="G28" s="87" t="e">
        <f>'Suivi MF2'!F18</f>
        <v>#DIV/0!</v>
      </c>
    </row>
    <row r="29" spans="1:7" ht="10.5" customHeight="1">
      <c r="A29" s="605" t="str">
        <f>'Suivi MF2'!A19:C19</f>
        <v>Module PEDAGOGIE 2ème degré </v>
      </c>
      <c r="B29" s="606"/>
      <c r="C29" s="606"/>
      <c r="D29" s="606"/>
      <c r="E29" s="607"/>
      <c r="F29" s="108"/>
      <c r="G29" s="41"/>
    </row>
    <row r="30" spans="1:7" ht="12">
      <c r="A30" s="558" t="str">
        <f>'Suivi MF2'!A20:C20</f>
        <v>11) Cycle de formation (Rapport de stage) </v>
      </c>
      <c r="B30" s="597"/>
      <c r="C30" s="597"/>
      <c r="D30" s="597"/>
      <c r="E30" s="608"/>
      <c r="F30" s="116">
        <f>'Suivi MF2'!D20</f>
        <v>10</v>
      </c>
      <c r="G30" s="40">
        <f>'Suivi MF2'!F20</f>
        <v>0</v>
      </c>
    </row>
    <row r="31" spans="1:7" ht="12">
      <c r="A31" s="558" t="str">
        <f>'Suivi MF2'!A21:C21</f>
        <v>12) Formation à la pédagogie de la pratique  </v>
      </c>
      <c r="B31" s="597"/>
      <c r="C31" s="597"/>
      <c r="D31" s="597"/>
      <c r="E31" s="608"/>
      <c r="F31" s="116">
        <f>'Suivi MF2'!D21</f>
        <v>10</v>
      </c>
      <c r="G31" s="40">
        <f>'Suivi MF2'!F21</f>
        <v>0</v>
      </c>
    </row>
    <row r="32" spans="1:7" ht="12">
      <c r="A32" s="558" t="str">
        <f>'Suivi MF2'!A22:C22</f>
        <v>13) Formation à la pédagogie de la théorie </v>
      </c>
      <c r="B32" s="597"/>
      <c r="C32" s="597"/>
      <c r="D32" s="597"/>
      <c r="E32" s="608"/>
      <c r="F32" s="116">
        <f>'Suivi MF2'!D22</f>
        <v>8</v>
      </c>
      <c r="G32" s="40">
        <f>'Suivi MF2'!F22</f>
        <v>0</v>
      </c>
    </row>
    <row r="33" spans="1:7" ht="12">
      <c r="A33" s="558" t="str">
        <f>'Suivi MF2'!A23:C23</f>
        <v>14) Exposé de pédagogie appliquée </v>
      </c>
      <c r="B33" s="597"/>
      <c r="C33" s="597"/>
      <c r="D33" s="597"/>
      <c r="E33" s="608"/>
      <c r="F33" s="116">
        <f>'Suivi MF2'!D23</f>
        <v>10</v>
      </c>
      <c r="G33" s="40">
        <f>'Suivi MF2'!F23</f>
        <v>0</v>
      </c>
    </row>
    <row r="34" spans="1:7" ht="12.75" thickBot="1">
      <c r="A34" s="609" t="str">
        <f>'Suivi MF2'!A24:C24</f>
        <v>15) Organisation d’un examen </v>
      </c>
      <c r="B34" s="610"/>
      <c r="C34" s="610"/>
      <c r="D34" s="610"/>
      <c r="E34" s="611"/>
      <c r="F34" s="122">
        <f>'Suivi MF2'!D24</f>
        <v>10</v>
      </c>
      <c r="G34" s="40">
        <f>'Suivi MF2'!F24</f>
        <v>0</v>
      </c>
    </row>
    <row r="35" spans="1:7" ht="13.5" thickBot="1">
      <c r="A35" s="541" t="str">
        <f>'Suivi MF2'!A25:C25</f>
        <v>Moyenne</v>
      </c>
      <c r="B35" s="542"/>
      <c r="C35" s="542"/>
      <c r="D35" s="542"/>
      <c r="E35" s="542"/>
      <c r="F35" s="543"/>
      <c r="G35" s="87" t="e">
        <f>'Suivi MF2'!F25</f>
        <v>#DIV/0!</v>
      </c>
    </row>
    <row r="36" spans="1:7" ht="12.75">
      <c r="A36" s="552" t="str">
        <f>'Suivi MF2'!A26:C26</f>
        <v>Module CONNAISSANCES D’APPUI </v>
      </c>
      <c r="B36" s="553"/>
      <c r="C36" s="553"/>
      <c r="D36" s="553"/>
      <c r="E36" s="554"/>
      <c r="F36" s="59"/>
      <c r="G36" s="42"/>
    </row>
    <row r="37" spans="1:7" ht="12.75" thickBot="1">
      <c r="A37" s="558" t="str">
        <f>'Suivi MF2'!A27:C27</f>
        <v>16) Entretien avec le jury </v>
      </c>
      <c r="B37" s="597"/>
      <c r="C37" s="597"/>
      <c r="D37" s="597"/>
      <c r="E37" s="598"/>
      <c r="F37" s="112">
        <f>'Suivi MF2'!D27</f>
        <v>8</v>
      </c>
      <c r="G37" s="40">
        <f>'Suivi MF2'!F27</f>
        <v>0</v>
      </c>
    </row>
    <row r="38" spans="1:7" ht="13.5" thickBot="1">
      <c r="A38" s="599" t="str">
        <f>'Suivi MF2'!A28:C28</f>
        <v>Moyenne</v>
      </c>
      <c r="B38" s="600"/>
      <c r="C38" s="600"/>
      <c r="D38" s="600"/>
      <c r="E38" s="600"/>
      <c r="F38" s="601"/>
      <c r="G38" s="114" t="e">
        <f>'Suivi MF2'!F28</f>
        <v>#DIV/0!</v>
      </c>
    </row>
    <row r="39" spans="1:7" ht="18" customHeight="1" thickBot="1">
      <c r="A39" s="602" t="str">
        <f>'Suivi MF2'!A29:C29</f>
        <v>Moyenne générale</v>
      </c>
      <c r="B39" s="603"/>
      <c r="C39" s="603"/>
      <c r="D39" s="603"/>
      <c r="E39" s="604"/>
      <c r="F39" s="274">
        <f>'Suivi MF2'!D29</f>
        <v>10</v>
      </c>
      <c r="G39" s="89" t="e">
        <f>'Suivi MF2'!F29</f>
        <v>#DIV/0!</v>
      </c>
    </row>
    <row r="40" spans="1:7" ht="12">
      <c r="A40" s="73"/>
      <c r="B40" s="74"/>
      <c r="C40" s="74"/>
      <c r="D40" s="74"/>
      <c r="E40" s="74"/>
      <c r="F40" s="74"/>
      <c r="G40" s="75"/>
    </row>
    <row r="41" spans="1:7" ht="12.75">
      <c r="A41" s="527" t="s">
        <v>42</v>
      </c>
      <c r="B41" s="528"/>
      <c r="C41" s="529" t="str">
        <f>'Tableau de bord'!D3</f>
        <v>xxxxxxxxxxxxxxxxxxxxxxxx</v>
      </c>
      <c r="D41" s="529"/>
      <c r="E41" s="537" t="str">
        <f>'Tableau de bord'!D2</f>
        <v>xxxxxxxxxxxxxxxxxxxxxxxx</v>
      </c>
      <c r="F41" s="537"/>
      <c r="G41" s="538"/>
    </row>
    <row r="42" spans="1:7" ht="12">
      <c r="A42" s="555" t="s">
        <v>43</v>
      </c>
      <c r="B42" s="556"/>
      <c r="C42" s="556"/>
      <c r="D42" s="556"/>
      <c r="E42" s="556"/>
      <c r="F42" s="556"/>
      <c r="G42" s="557"/>
    </row>
    <row r="43" spans="1:7" ht="12">
      <c r="A43" s="555"/>
      <c r="B43" s="556"/>
      <c r="C43" s="556"/>
      <c r="D43" s="556"/>
      <c r="E43" s="556"/>
      <c r="F43" s="556"/>
      <c r="G43" s="557"/>
    </row>
    <row r="44" spans="1:7" ht="12.75">
      <c r="A44" s="78" t="s">
        <v>44</v>
      </c>
      <c r="B44" s="50" t="s">
        <v>71</v>
      </c>
      <c r="C44" s="528" t="s">
        <v>3</v>
      </c>
      <c r="D44" s="528"/>
      <c r="E44" s="528" t="s">
        <v>4</v>
      </c>
      <c r="F44" s="528"/>
      <c r="G44" s="80" t="s">
        <v>5</v>
      </c>
    </row>
    <row r="45" spans="1:7" ht="12">
      <c r="A45" s="81"/>
      <c r="B45" s="33"/>
      <c r="C45" s="33"/>
      <c r="D45" s="33"/>
      <c r="E45" s="33"/>
      <c r="F45" s="33"/>
      <c r="G45" s="82"/>
    </row>
    <row r="46" spans="1:7" ht="22.5">
      <c r="A46" s="561" t="str">
        <f>'Tableau de bord'!D4</f>
        <v>xxxxxxxxxxxxxxxxxxxxxxxx</v>
      </c>
      <c r="B46" s="83" t="str">
        <f>'Tableau de bord'!D5</f>
        <v>xxxxxxxxxxxxxxxxxxxxxxxx</v>
      </c>
      <c r="C46" s="562" t="str">
        <f>'Tableau de bord'!D6</f>
        <v>xxxxxxxxxxxxxxxxxxxxxxxx</v>
      </c>
      <c r="D46" s="562"/>
      <c r="E46" s="562" t="str">
        <f>'Tableau de bord'!D7</f>
        <v>xxxxxxxxxxxxxxxxxxxxxxxx</v>
      </c>
      <c r="F46" s="562"/>
      <c r="G46" s="84" t="str">
        <f>'Tableau de bord'!D8</f>
        <v>xxxxxxxxxxxxxxxxxxxxxxxx</v>
      </c>
    </row>
    <row r="47" spans="1:7" ht="12">
      <c r="A47" s="561"/>
      <c r="B47" s="33"/>
      <c r="C47" s="33"/>
      <c r="D47" s="33"/>
      <c r="E47" s="33"/>
      <c r="F47" s="33"/>
      <c r="G47" s="82"/>
    </row>
    <row r="48" spans="1:7" ht="12">
      <c r="A48" s="81"/>
      <c r="B48" s="33"/>
      <c r="C48" s="33"/>
      <c r="D48" s="33"/>
      <c r="E48" s="33"/>
      <c r="F48" s="33"/>
      <c r="G48" s="82"/>
    </row>
    <row r="49" spans="1:7" ht="12.75">
      <c r="A49" s="85"/>
      <c r="B49" s="33"/>
      <c r="C49" s="33"/>
      <c r="D49" s="33"/>
      <c r="E49" s="33"/>
      <c r="F49" s="33"/>
      <c r="G49" s="82"/>
    </row>
    <row r="50" spans="1:7" ht="12">
      <c r="A50" s="81"/>
      <c r="B50" s="33"/>
      <c r="C50" s="33"/>
      <c r="D50" s="33"/>
      <c r="E50" s="33"/>
      <c r="F50" s="33"/>
      <c r="G50" s="82"/>
    </row>
    <row r="51" spans="1:7" ht="12.75" thickBot="1">
      <c r="A51" s="86"/>
      <c r="B51" s="76"/>
      <c r="C51" s="76"/>
      <c r="D51" s="76"/>
      <c r="E51" s="76"/>
      <c r="F51" s="76"/>
      <c r="G51" s="77"/>
    </row>
    <row r="54" ht="12.75">
      <c r="A54" s="252" t="s">
        <v>161</v>
      </c>
    </row>
  </sheetData>
  <sheetProtection sheet="1"/>
  <mergeCells count="50">
    <mergeCell ref="A1:A4"/>
    <mergeCell ref="B1:G4"/>
    <mergeCell ref="A5:G5"/>
    <mergeCell ref="A7:B7"/>
    <mergeCell ref="C7:D7"/>
    <mergeCell ref="F7:G7"/>
    <mergeCell ref="A8:B8"/>
    <mergeCell ref="C8:D8"/>
    <mergeCell ref="E8:G8"/>
    <mergeCell ref="A9:B9"/>
    <mergeCell ref="C9:G9"/>
    <mergeCell ref="E10:G10"/>
    <mergeCell ref="A11:G12"/>
    <mergeCell ref="A13:E14"/>
    <mergeCell ref="F13:F14"/>
    <mergeCell ref="G13:G14"/>
    <mergeCell ref="A15:E15"/>
    <mergeCell ref="A16:E16"/>
    <mergeCell ref="A17:E17"/>
    <mergeCell ref="A18:E18"/>
    <mergeCell ref="A19:E19"/>
    <mergeCell ref="A20:E20"/>
    <mergeCell ref="A21:E21"/>
    <mergeCell ref="A22:E22"/>
    <mergeCell ref="A23:F23"/>
    <mergeCell ref="A24:E24"/>
    <mergeCell ref="A25:E25"/>
    <mergeCell ref="A26:E26"/>
    <mergeCell ref="A27:E27"/>
    <mergeCell ref="A28:F28"/>
    <mergeCell ref="A29:E29"/>
    <mergeCell ref="A30:E30"/>
    <mergeCell ref="A31:E31"/>
    <mergeCell ref="A32:E32"/>
    <mergeCell ref="A33:E33"/>
    <mergeCell ref="A34:E34"/>
    <mergeCell ref="A35:F35"/>
    <mergeCell ref="A36:E36"/>
    <mergeCell ref="A37:E37"/>
    <mergeCell ref="A38:F38"/>
    <mergeCell ref="A39:E39"/>
    <mergeCell ref="A41:B41"/>
    <mergeCell ref="C41:D41"/>
    <mergeCell ref="E41:G41"/>
    <mergeCell ref="A42:G43"/>
    <mergeCell ref="C44:D44"/>
    <mergeCell ref="E44:F44"/>
    <mergeCell ref="A46:A47"/>
    <mergeCell ref="C46:D46"/>
    <mergeCell ref="E46:F46"/>
  </mergeCells>
  <hyperlinks>
    <hyperlink ref="A54" location="'Suivi MF2'!A1" display="Suivi MF2"/>
  </hyperlinks>
  <printOptions/>
  <pageMargins left="0.39375" right="0.39375" top="0.39375" bottom="0.9840277777777777" header="0.5118055555555555" footer="0.511805555555555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54"/>
  <sheetViews>
    <sheetView zoomScale="108" zoomScaleNormal="108" zoomScalePageLayoutView="0" workbookViewId="0" topLeftCell="A35">
      <selection activeCell="L53" sqref="L53"/>
    </sheetView>
  </sheetViews>
  <sheetFormatPr defaultColWidth="9.140625" defaultRowHeight="12.75"/>
  <cols>
    <col min="1" max="1" width="10.57421875" style="13" customWidth="1"/>
    <col min="2" max="2" width="15.57421875" style="13" customWidth="1"/>
    <col min="3" max="6" width="10.57421875" style="13" customWidth="1"/>
    <col min="7" max="7" width="20.57421875" style="13" customWidth="1"/>
  </cols>
  <sheetData>
    <row r="1" spans="1:7" ht="12.75" customHeight="1">
      <c r="A1" s="581" t="s">
        <v>34</v>
      </c>
      <c r="B1" s="586" t="s">
        <v>67</v>
      </c>
      <c r="C1" s="587"/>
      <c r="D1" s="587"/>
      <c r="E1" s="587"/>
      <c r="F1" s="587"/>
      <c r="G1" s="588"/>
    </row>
    <row r="2" spans="1:7" ht="12.75" customHeight="1">
      <c r="A2" s="582"/>
      <c r="B2" s="589"/>
      <c r="C2" s="590"/>
      <c r="D2" s="590"/>
      <c r="E2" s="590"/>
      <c r="F2" s="590"/>
      <c r="G2" s="591"/>
    </row>
    <row r="3" spans="1:7" ht="12.75" customHeight="1">
      <c r="A3" s="582"/>
      <c r="B3" s="589"/>
      <c r="C3" s="590"/>
      <c r="D3" s="590"/>
      <c r="E3" s="590"/>
      <c r="F3" s="590"/>
      <c r="G3" s="591"/>
    </row>
    <row r="4" spans="1:7" ht="12.75" customHeight="1" thickBot="1">
      <c r="A4" s="582"/>
      <c r="B4" s="592"/>
      <c r="C4" s="593"/>
      <c r="D4" s="593"/>
      <c r="E4" s="593"/>
      <c r="F4" s="593"/>
      <c r="G4" s="594"/>
    </row>
    <row r="5" spans="1:7" ht="30" customHeight="1" thickBot="1">
      <c r="A5" s="583" t="s">
        <v>70</v>
      </c>
      <c r="B5" s="584"/>
      <c r="C5" s="584"/>
      <c r="D5" s="584"/>
      <c r="E5" s="584"/>
      <c r="F5" s="584"/>
      <c r="G5" s="585"/>
    </row>
    <row r="6" spans="1:7" ht="12.75" customHeight="1">
      <c r="A6" s="81"/>
      <c r="B6" s="33"/>
      <c r="C6" s="33"/>
      <c r="D6" s="33"/>
      <c r="E6" s="33"/>
      <c r="F6" s="33"/>
      <c r="G6" s="82"/>
    </row>
    <row r="7" spans="1:9" ht="24" customHeight="1">
      <c r="A7" s="531" t="s">
        <v>76</v>
      </c>
      <c r="B7" s="532"/>
      <c r="C7" s="530">
        <f>'Liste candidats'!B8</f>
        <v>0</v>
      </c>
      <c r="D7" s="530"/>
      <c r="E7" s="194"/>
      <c r="F7" s="533">
        <f>'Liste candidats'!C8</f>
        <v>0</v>
      </c>
      <c r="G7" s="534"/>
      <c r="I7" s="193"/>
    </row>
    <row r="8" spans="1:7" ht="24.75" customHeight="1">
      <c r="A8" s="531" t="s">
        <v>36</v>
      </c>
      <c r="B8" s="532"/>
      <c r="C8" s="530">
        <f>'Liste candidats'!D8</f>
        <v>0</v>
      </c>
      <c r="D8" s="530"/>
      <c r="E8" s="595">
        <f>'Liste candidats'!G8</f>
        <v>0</v>
      </c>
      <c r="F8" s="595"/>
      <c r="G8" s="596"/>
    </row>
    <row r="9" spans="1:10" ht="24" customHeight="1">
      <c r="A9" s="531" t="s">
        <v>37</v>
      </c>
      <c r="B9" s="532"/>
      <c r="C9" s="563">
        <f>'Liste candidats'!H8</f>
        <v>0</v>
      </c>
      <c r="D9" s="563"/>
      <c r="E9" s="563"/>
      <c r="F9" s="563"/>
      <c r="G9" s="564"/>
      <c r="J9" s="193"/>
    </row>
    <row r="10" spans="1:7" ht="23.25" customHeight="1" thickBot="1">
      <c r="A10" s="90" t="s">
        <v>38</v>
      </c>
      <c r="C10" s="195">
        <f>'Liste candidats'!G8</f>
        <v>0</v>
      </c>
      <c r="D10" s="60" t="s">
        <v>39</v>
      </c>
      <c r="E10" s="535">
        <f>'Liste candidats'!G8</f>
        <v>0</v>
      </c>
      <c r="F10" s="535"/>
      <c r="G10" s="536"/>
    </row>
    <row r="11" spans="1:7" ht="12.75" customHeight="1">
      <c r="A11" s="565" t="s">
        <v>40</v>
      </c>
      <c r="B11" s="566"/>
      <c r="C11" s="566"/>
      <c r="D11" s="566"/>
      <c r="E11" s="566"/>
      <c r="F11" s="566"/>
      <c r="G11" s="567"/>
    </row>
    <row r="12" spans="1:7" ht="21.75" customHeight="1" thickBot="1">
      <c r="A12" s="568"/>
      <c r="B12" s="569"/>
      <c r="C12" s="569"/>
      <c r="D12" s="569"/>
      <c r="E12" s="569"/>
      <c r="F12" s="569"/>
      <c r="G12" s="570"/>
    </row>
    <row r="13" spans="1:7" ht="12.75" customHeight="1">
      <c r="A13" s="571"/>
      <c r="B13" s="572"/>
      <c r="C13" s="572"/>
      <c r="D13" s="572"/>
      <c r="E13" s="573"/>
      <c r="F13" s="577" t="s">
        <v>65</v>
      </c>
      <c r="G13" s="579" t="s">
        <v>54</v>
      </c>
    </row>
    <row r="14" spans="1:7" ht="12.75" thickBot="1">
      <c r="A14" s="574"/>
      <c r="B14" s="575"/>
      <c r="C14" s="575"/>
      <c r="D14" s="575"/>
      <c r="E14" s="576"/>
      <c r="F14" s="578"/>
      <c r="G14" s="580"/>
    </row>
    <row r="15" spans="1:7" ht="12.75">
      <c r="A15" s="552" t="str">
        <f>'Suivi MF2'!A5:C5</f>
        <v>Module TECHNIQUE et Physique </v>
      </c>
      <c r="B15" s="553"/>
      <c r="C15" s="553"/>
      <c r="D15" s="553"/>
      <c r="E15" s="554"/>
      <c r="F15" s="49"/>
      <c r="G15" s="72"/>
    </row>
    <row r="16" spans="1:7" ht="12">
      <c r="A16" s="558" t="str">
        <f>'Suivi MF2'!A6:C6</f>
        <v>1) 1000 mètres capelé  </v>
      </c>
      <c r="B16" s="559"/>
      <c r="C16" s="559"/>
      <c r="D16" s="559"/>
      <c r="E16" s="560"/>
      <c r="F16" s="112" t="str">
        <f>'Suivi MF2'!D6</f>
        <v>Fait</v>
      </c>
      <c r="G16" s="40">
        <f>'Suivi MF2'!G6</f>
        <v>0</v>
      </c>
    </row>
    <row r="17" spans="1:7" ht="12">
      <c r="A17" s="558" t="str">
        <f>'Suivi MF2'!A7:C7</f>
        <v>2) Remontée tout moyen 30m </v>
      </c>
      <c r="B17" s="559"/>
      <c r="C17" s="559"/>
      <c r="D17" s="559"/>
      <c r="E17" s="560"/>
      <c r="F17" s="112">
        <f>'Suivi MF2'!D7</f>
        <v>10</v>
      </c>
      <c r="G17" s="40">
        <f>'Suivi MF2'!G7</f>
        <v>0</v>
      </c>
    </row>
    <row r="18" spans="1:7" ht="12.75" customHeight="1">
      <c r="A18" s="558" t="str">
        <f>'Suivi MF2'!A8:C8</f>
        <v>3) Descente et test de lucidité à 50m </v>
      </c>
      <c r="B18" s="559"/>
      <c r="C18" s="559"/>
      <c r="D18" s="559"/>
      <c r="E18" s="560"/>
      <c r="F18" s="112">
        <f>'Suivi MF2'!D8</f>
        <v>10</v>
      </c>
      <c r="G18" s="40">
        <f>'Suivi MF2'!G8</f>
        <v>0</v>
      </c>
    </row>
    <row r="19" spans="1:7" ht="12">
      <c r="A19" s="558" t="str">
        <f>'Suivi MF2'!A9:C9</f>
        <v>4) Assistance gilet de 50m </v>
      </c>
      <c r="B19" s="559"/>
      <c r="C19" s="559"/>
      <c r="D19" s="559"/>
      <c r="E19" s="560"/>
      <c r="F19" s="112">
        <f>'Suivi MF2'!D9</f>
        <v>10</v>
      </c>
      <c r="G19" s="40">
        <f>'Suivi MF2'!G9</f>
        <v>0</v>
      </c>
    </row>
    <row r="20" spans="1:7" ht="12">
      <c r="A20" s="558" t="str">
        <f>'Suivi MF2'!A10:C10</f>
        <v>5) Apnée à 15 mètres  </v>
      </c>
      <c r="B20" s="559"/>
      <c r="C20" s="559"/>
      <c r="D20" s="559"/>
      <c r="E20" s="560"/>
      <c r="F20" s="112" t="str">
        <f>'Suivi MF2'!D10</f>
        <v>Fait</v>
      </c>
      <c r="G20" s="40">
        <f>'Suivi MF2'!G10</f>
        <v>0</v>
      </c>
    </row>
    <row r="21" spans="1:7" ht="12">
      <c r="A21" s="558" t="str">
        <f>'Suivi MF2'!A11:C11</f>
        <v>6) Organisation, conduite de palanquée à 50m </v>
      </c>
      <c r="B21" s="559"/>
      <c r="C21" s="559"/>
      <c r="D21" s="559"/>
      <c r="E21" s="560"/>
      <c r="F21" s="112">
        <f>'Suivi MF2'!D11</f>
        <v>10</v>
      </c>
      <c r="G21" s="40">
        <f>'Suivi MF2'!G11</f>
        <v>0</v>
      </c>
    </row>
    <row r="22" spans="1:7" ht="12.75" thickBot="1">
      <c r="A22" s="558" t="str">
        <f>'Suivi MF2'!A12:C12</f>
        <v>7) Sauvetage mannequin plongée libre  </v>
      </c>
      <c r="B22" s="559"/>
      <c r="C22" s="559"/>
      <c r="D22" s="559"/>
      <c r="E22" s="560"/>
      <c r="F22" s="112" t="str">
        <f>'Suivi MF2'!D12</f>
        <v>Fait</v>
      </c>
      <c r="G22" s="40">
        <f>'Suivi MF2'!G12</f>
        <v>0</v>
      </c>
    </row>
    <row r="23" spans="1:7" ht="13.5" thickBot="1">
      <c r="A23" s="541" t="str">
        <f>'Suivi MF2'!A13:C13</f>
        <v>Moyenne </v>
      </c>
      <c r="B23" s="542"/>
      <c r="C23" s="542"/>
      <c r="D23" s="542"/>
      <c r="E23" s="542"/>
      <c r="F23" s="543"/>
      <c r="G23" s="87" t="e">
        <f>'Suivi MF2'!G13</f>
        <v>#DIV/0!</v>
      </c>
    </row>
    <row r="24" spans="1:7" ht="12.75">
      <c r="A24" s="552" t="str">
        <f>'Suivi MF2'!A14:C14</f>
        <v>Module DIRECTION DE STAGE </v>
      </c>
      <c r="B24" s="553"/>
      <c r="C24" s="553"/>
      <c r="D24" s="553"/>
      <c r="E24" s="554"/>
      <c r="F24" s="49"/>
      <c r="G24" s="41"/>
    </row>
    <row r="25" spans="1:7" ht="12">
      <c r="A25" s="558" t="str">
        <f>'Suivi MF2'!A15:C15</f>
        <v>8) Conception du planning du stage </v>
      </c>
      <c r="B25" s="559"/>
      <c r="C25" s="559"/>
      <c r="D25" s="559"/>
      <c r="E25" s="560"/>
      <c r="F25" s="112">
        <f>'Suivi MF2'!D15</f>
        <v>10</v>
      </c>
      <c r="G25" s="40">
        <f>'Suivi MF2'!G15</f>
        <v>0</v>
      </c>
    </row>
    <row r="26" spans="1:7" ht="12">
      <c r="A26" s="558" t="str">
        <f>'Suivi MF2'!A16:C16</f>
        <v>9) Animation d’1 équipe pédagogique (Direction stage) </v>
      </c>
      <c r="B26" s="559"/>
      <c r="C26" s="559"/>
      <c r="D26" s="559"/>
      <c r="E26" s="560"/>
      <c r="F26" s="112">
        <f>'Suivi MF2'!D16</f>
        <v>10</v>
      </c>
      <c r="G26" s="40">
        <f>'Suivi MF2'!G16</f>
        <v>0</v>
      </c>
    </row>
    <row r="27" spans="1:7" ht="12.75" thickBot="1">
      <c r="A27" s="558" t="str">
        <f>'Suivi MF2'!A17:C17</f>
        <v>10) Organisation d’une plongée de formation </v>
      </c>
      <c r="B27" s="559"/>
      <c r="C27" s="559"/>
      <c r="D27" s="559"/>
      <c r="E27" s="560"/>
      <c r="F27" s="112">
        <f>'Suivi MF2'!D17</f>
        <v>10</v>
      </c>
      <c r="G27" s="40">
        <f>'Suivi MF2'!G17</f>
        <v>0</v>
      </c>
    </row>
    <row r="28" spans="1:7" ht="13.5" thickBot="1">
      <c r="A28" s="541" t="str">
        <f>'Suivi MF2'!A18:C18</f>
        <v>Moyenne</v>
      </c>
      <c r="B28" s="542"/>
      <c r="C28" s="542"/>
      <c r="D28" s="542"/>
      <c r="E28" s="542"/>
      <c r="F28" s="543"/>
      <c r="G28" s="87" t="e">
        <f>'Suivi MF2'!G18</f>
        <v>#DIV/0!</v>
      </c>
    </row>
    <row r="29" spans="1:7" ht="12.75">
      <c r="A29" s="552" t="str">
        <f>'Suivi MF2'!A19:C19</f>
        <v>Module PEDAGOGIE 2ème degré </v>
      </c>
      <c r="B29" s="553"/>
      <c r="C29" s="553"/>
      <c r="D29" s="553"/>
      <c r="E29" s="554"/>
      <c r="F29" s="38"/>
      <c r="G29" s="41"/>
    </row>
    <row r="30" spans="1:7" ht="12">
      <c r="A30" s="558" t="str">
        <f>'Suivi MF2'!A20:C20</f>
        <v>11) Cycle de formation (Rapport de stage) </v>
      </c>
      <c r="B30" s="559"/>
      <c r="C30" s="559"/>
      <c r="D30" s="559"/>
      <c r="E30" s="560"/>
      <c r="F30" s="112">
        <f>'Suivi MF2'!D20</f>
        <v>10</v>
      </c>
      <c r="G30" s="40">
        <f>'Suivi MF2'!G20</f>
        <v>0</v>
      </c>
    </row>
    <row r="31" spans="1:7" ht="12">
      <c r="A31" s="558" t="str">
        <f>'Suivi MF2'!A21:C21</f>
        <v>12) Formation à la pédagogie de la pratique  </v>
      </c>
      <c r="B31" s="559"/>
      <c r="C31" s="559"/>
      <c r="D31" s="559"/>
      <c r="E31" s="560"/>
      <c r="F31" s="112">
        <f>'Suivi MF2'!D21</f>
        <v>10</v>
      </c>
      <c r="G31" s="40">
        <f>'Suivi MF2'!G21</f>
        <v>0</v>
      </c>
    </row>
    <row r="32" spans="1:7" ht="12">
      <c r="A32" s="558" t="str">
        <f>'Suivi MF2'!A22:C22</f>
        <v>13) Formation à la pédagogie de la théorie </v>
      </c>
      <c r="B32" s="559"/>
      <c r="C32" s="559"/>
      <c r="D32" s="559"/>
      <c r="E32" s="560"/>
      <c r="F32" s="112">
        <f>'Suivi MF2'!D22</f>
        <v>8</v>
      </c>
      <c r="G32" s="40">
        <f>'Suivi MF2'!G22</f>
        <v>0</v>
      </c>
    </row>
    <row r="33" spans="1:7" ht="12">
      <c r="A33" s="558" t="str">
        <f>'Suivi MF2'!A23:C23</f>
        <v>14) Exposé de pédagogie appliquée </v>
      </c>
      <c r="B33" s="559"/>
      <c r="C33" s="559"/>
      <c r="D33" s="559"/>
      <c r="E33" s="560"/>
      <c r="F33" s="112">
        <f>'Suivi MF2'!D23</f>
        <v>10</v>
      </c>
      <c r="G33" s="40">
        <f>'Suivi MF2'!G23</f>
        <v>0</v>
      </c>
    </row>
    <row r="34" spans="1:7" ht="12.75" thickBot="1">
      <c r="A34" s="558" t="str">
        <f>'Suivi MF2'!A24:C24</f>
        <v>15) Organisation d’un examen </v>
      </c>
      <c r="B34" s="559"/>
      <c r="C34" s="559"/>
      <c r="D34" s="559"/>
      <c r="E34" s="560"/>
      <c r="F34" s="112">
        <f>'Suivi MF2'!D24</f>
        <v>10</v>
      </c>
      <c r="G34" s="40">
        <f>'Suivi MF2'!G24</f>
        <v>0</v>
      </c>
    </row>
    <row r="35" spans="1:7" ht="13.5" thickBot="1">
      <c r="A35" s="541" t="str">
        <f>'Suivi MF2'!A25:C25</f>
        <v>Moyenne</v>
      </c>
      <c r="B35" s="542"/>
      <c r="C35" s="542"/>
      <c r="D35" s="542"/>
      <c r="E35" s="542"/>
      <c r="F35" s="543"/>
      <c r="G35" s="87" t="e">
        <f>'Suivi MF2'!G25</f>
        <v>#DIV/0!</v>
      </c>
    </row>
    <row r="36" spans="1:7" ht="12.75">
      <c r="A36" s="552" t="str">
        <f>'Suivi MF2'!A26:C26</f>
        <v>Module CONNAISSANCES D’APPUI </v>
      </c>
      <c r="B36" s="553"/>
      <c r="C36" s="553"/>
      <c r="D36" s="553"/>
      <c r="E36" s="554"/>
      <c r="F36" s="14"/>
      <c r="G36" s="42"/>
    </row>
    <row r="37" spans="1:7" ht="12.75" thickBot="1">
      <c r="A37" s="558" t="str">
        <f>'Suivi MF2'!A27:C27</f>
        <v>16) Entretien avec le jury </v>
      </c>
      <c r="B37" s="559"/>
      <c r="C37" s="559"/>
      <c r="D37" s="559"/>
      <c r="E37" s="560"/>
      <c r="F37" s="112">
        <f>'Suivi MF2'!D27</f>
        <v>8</v>
      </c>
      <c r="G37" s="40">
        <f>'Suivi MF2'!G27</f>
        <v>0</v>
      </c>
    </row>
    <row r="38" spans="1:7" ht="13.5" thickBot="1">
      <c r="A38" s="541" t="str">
        <f>'Suivi MF2'!A28:C28</f>
        <v>Moyenne</v>
      </c>
      <c r="B38" s="542"/>
      <c r="C38" s="542"/>
      <c r="D38" s="542"/>
      <c r="E38" s="542"/>
      <c r="F38" s="543"/>
      <c r="G38" s="114" t="e">
        <f>'Suivi MF2'!G28</f>
        <v>#DIV/0!</v>
      </c>
    </row>
    <row r="39" spans="1:7" ht="18" customHeight="1" thickBot="1">
      <c r="A39" s="615" t="str">
        <f>'Suivi MF2'!A29:C29</f>
        <v>Moyenne générale</v>
      </c>
      <c r="B39" s="616"/>
      <c r="C39" s="616"/>
      <c r="D39" s="616"/>
      <c r="E39" s="617"/>
      <c r="F39" s="113">
        <f>'Suivi MF2'!D29</f>
        <v>10</v>
      </c>
      <c r="G39" s="89" t="e">
        <f>'Suivi MF2'!G29</f>
        <v>#DIV/0!</v>
      </c>
    </row>
    <row r="40" spans="1:7" ht="12">
      <c r="A40" s="73"/>
      <c r="B40" s="74"/>
      <c r="C40" s="74"/>
      <c r="D40" s="74"/>
      <c r="E40" s="74"/>
      <c r="F40" s="74"/>
      <c r="G40" s="75"/>
    </row>
    <row r="41" spans="1:7" ht="12.75">
      <c r="A41" s="527" t="s">
        <v>42</v>
      </c>
      <c r="B41" s="528"/>
      <c r="C41" s="529" t="str">
        <f>'Tableau de bord'!D3</f>
        <v>xxxxxxxxxxxxxxxxxxxxxxxx</v>
      </c>
      <c r="D41" s="529"/>
      <c r="E41" s="537" t="str">
        <f>'Tableau de bord'!D2</f>
        <v>xxxxxxxxxxxxxxxxxxxxxxxx</v>
      </c>
      <c r="F41" s="537"/>
      <c r="G41" s="538"/>
    </row>
    <row r="42" spans="1:7" ht="12">
      <c r="A42" s="555" t="s">
        <v>43</v>
      </c>
      <c r="B42" s="556"/>
      <c r="C42" s="556"/>
      <c r="D42" s="556"/>
      <c r="E42" s="556"/>
      <c r="F42" s="556"/>
      <c r="G42" s="557"/>
    </row>
    <row r="43" spans="1:7" ht="12">
      <c r="A43" s="555"/>
      <c r="B43" s="556"/>
      <c r="C43" s="556"/>
      <c r="D43" s="556"/>
      <c r="E43" s="556"/>
      <c r="F43" s="556"/>
      <c r="G43" s="557"/>
    </row>
    <row r="44" spans="1:7" ht="12.75">
      <c r="A44" s="78" t="s">
        <v>44</v>
      </c>
      <c r="B44" s="50" t="s">
        <v>71</v>
      </c>
      <c r="C44" s="528" t="s">
        <v>3</v>
      </c>
      <c r="D44" s="528"/>
      <c r="E44" s="528" t="s">
        <v>4</v>
      </c>
      <c r="F44" s="528"/>
      <c r="G44" s="80" t="s">
        <v>5</v>
      </c>
    </row>
    <row r="45" spans="1:7" ht="12">
      <c r="A45" s="81"/>
      <c r="B45" s="33"/>
      <c r="C45" s="33"/>
      <c r="D45" s="33"/>
      <c r="E45" s="33"/>
      <c r="F45" s="33"/>
      <c r="G45" s="82"/>
    </row>
    <row r="46" spans="1:7" ht="22.5">
      <c r="A46" s="561" t="str">
        <f>'Tableau de bord'!D4</f>
        <v>xxxxxxxxxxxxxxxxxxxxxxxx</v>
      </c>
      <c r="B46" s="83" t="str">
        <f>'Tableau de bord'!D5</f>
        <v>xxxxxxxxxxxxxxxxxxxxxxxx</v>
      </c>
      <c r="C46" s="562" t="str">
        <f>'Tableau de bord'!D6</f>
        <v>xxxxxxxxxxxxxxxxxxxxxxxx</v>
      </c>
      <c r="D46" s="562"/>
      <c r="E46" s="562" t="str">
        <f>'Tableau de bord'!D7</f>
        <v>xxxxxxxxxxxxxxxxxxxxxxxx</v>
      </c>
      <c r="F46" s="562"/>
      <c r="G46" s="84" t="str">
        <f>'Tableau de bord'!D8</f>
        <v>xxxxxxxxxxxxxxxxxxxxxxxx</v>
      </c>
    </row>
    <row r="47" spans="1:7" ht="12">
      <c r="A47" s="561"/>
      <c r="B47" s="33"/>
      <c r="C47" s="33"/>
      <c r="D47" s="33"/>
      <c r="E47" s="33"/>
      <c r="F47" s="33"/>
      <c r="G47" s="82"/>
    </row>
    <row r="48" spans="1:7" ht="12">
      <c r="A48" s="81"/>
      <c r="B48" s="33"/>
      <c r="C48" s="33"/>
      <c r="D48" s="33"/>
      <c r="E48" s="33"/>
      <c r="F48" s="33"/>
      <c r="G48" s="82"/>
    </row>
    <row r="49" spans="1:7" ht="12.75">
      <c r="A49" s="85"/>
      <c r="B49" s="33"/>
      <c r="C49" s="33"/>
      <c r="D49" s="33"/>
      <c r="E49" s="33"/>
      <c r="F49" s="33"/>
      <c r="G49" s="82"/>
    </row>
    <row r="50" spans="1:7" ht="12">
      <c r="A50" s="81"/>
      <c r="B50" s="33"/>
      <c r="C50" s="33"/>
      <c r="D50" s="33"/>
      <c r="E50" s="33"/>
      <c r="F50" s="33"/>
      <c r="G50" s="82"/>
    </row>
    <row r="51" spans="1:7" ht="12.75" thickBot="1">
      <c r="A51" s="86"/>
      <c r="B51" s="76"/>
      <c r="C51" s="76"/>
      <c r="D51" s="76"/>
      <c r="E51" s="76"/>
      <c r="F51" s="76"/>
      <c r="G51" s="77"/>
    </row>
    <row r="54" ht="12.75">
      <c r="A54" s="252" t="s">
        <v>161</v>
      </c>
    </row>
  </sheetData>
  <sheetProtection sheet="1"/>
  <mergeCells count="50">
    <mergeCell ref="A1:A4"/>
    <mergeCell ref="B1:G4"/>
    <mergeCell ref="A5:G5"/>
    <mergeCell ref="A7:B7"/>
    <mergeCell ref="C7:D7"/>
    <mergeCell ref="F7:G7"/>
    <mergeCell ref="A8:B8"/>
    <mergeCell ref="C8:D8"/>
    <mergeCell ref="E8:G8"/>
    <mergeCell ref="A9:B9"/>
    <mergeCell ref="C9:G9"/>
    <mergeCell ref="E10:G10"/>
    <mergeCell ref="A11:G12"/>
    <mergeCell ref="A13:E14"/>
    <mergeCell ref="F13:F14"/>
    <mergeCell ref="G13:G14"/>
    <mergeCell ref="A15:E15"/>
    <mergeCell ref="A16:E16"/>
    <mergeCell ref="A17:E17"/>
    <mergeCell ref="A18:E18"/>
    <mergeCell ref="A19:E19"/>
    <mergeCell ref="A20:E20"/>
    <mergeCell ref="A21:E21"/>
    <mergeCell ref="A22:E22"/>
    <mergeCell ref="A23:F23"/>
    <mergeCell ref="A24:E24"/>
    <mergeCell ref="A25:E25"/>
    <mergeCell ref="A26:E26"/>
    <mergeCell ref="A27:E27"/>
    <mergeCell ref="A28:F28"/>
    <mergeCell ref="A35:F35"/>
    <mergeCell ref="E41:G41"/>
    <mergeCell ref="A29:E29"/>
    <mergeCell ref="A30:E30"/>
    <mergeCell ref="A31:E31"/>
    <mergeCell ref="A32:E32"/>
    <mergeCell ref="A33:E33"/>
    <mergeCell ref="A34:E34"/>
    <mergeCell ref="A36:E36"/>
    <mergeCell ref="A37:E37"/>
    <mergeCell ref="A46:A47"/>
    <mergeCell ref="C46:D46"/>
    <mergeCell ref="E46:F46"/>
    <mergeCell ref="A38:F38"/>
    <mergeCell ref="A39:E39"/>
    <mergeCell ref="A41:B41"/>
    <mergeCell ref="C41:D41"/>
    <mergeCell ref="A42:G43"/>
    <mergeCell ref="C44:D44"/>
    <mergeCell ref="E44:F44"/>
  </mergeCells>
  <hyperlinks>
    <hyperlink ref="A54" location="'Suivi MF2'!A1" display="Suivi MF2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J54"/>
  <sheetViews>
    <sheetView zoomScale="108" zoomScaleNormal="108" zoomScalePageLayoutView="0" workbookViewId="0" topLeftCell="A25">
      <selection activeCell="E41" sqref="E41:G41"/>
    </sheetView>
  </sheetViews>
  <sheetFormatPr defaultColWidth="9.140625" defaultRowHeight="12.75"/>
  <cols>
    <col min="1" max="1" width="10.57421875" style="13" customWidth="1"/>
    <col min="2" max="2" width="15.57421875" style="13" customWidth="1"/>
    <col min="3" max="6" width="10.57421875" style="13" customWidth="1"/>
    <col min="7" max="7" width="20.57421875" style="13" customWidth="1"/>
  </cols>
  <sheetData>
    <row r="1" spans="1:7" ht="12.75" customHeight="1">
      <c r="A1" s="581" t="s">
        <v>34</v>
      </c>
      <c r="B1" s="586" t="s">
        <v>67</v>
      </c>
      <c r="C1" s="587"/>
      <c r="D1" s="587"/>
      <c r="E1" s="587"/>
      <c r="F1" s="587"/>
      <c r="G1" s="588"/>
    </row>
    <row r="2" spans="1:7" ht="12.75" customHeight="1">
      <c r="A2" s="582"/>
      <c r="B2" s="589"/>
      <c r="C2" s="590"/>
      <c r="D2" s="590"/>
      <c r="E2" s="590"/>
      <c r="F2" s="590"/>
      <c r="G2" s="591"/>
    </row>
    <row r="3" spans="1:7" ht="12.75" customHeight="1">
      <c r="A3" s="582"/>
      <c r="B3" s="589"/>
      <c r="C3" s="590"/>
      <c r="D3" s="590"/>
      <c r="E3" s="590"/>
      <c r="F3" s="590"/>
      <c r="G3" s="591"/>
    </row>
    <row r="4" spans="1:7" ht="12.75" customHeight="1" thickBot="1">
      <c r="A4" s="582"/>
      <c r="B4" s="592"/>
      <c r="C4" s="593"/>
      <c r="D4" s="593"/>
      <c r="E4" s="593"/>
      <c r="F4" s="593"/>
      <c r="G4" s="594"/>
    </row>
    <row r="5" spans="1:7" ht="30" customHeight="1" thickBot="1">
      <c r="A5" s="583" t="s">
        <v>70</v>
      </c>
      <c r="B5" s="584"/>
      <c r="C5" s="584"/>
      <c r="D5" s="584"/>
      <c r="E5" s="584"/>
      <c r="F5" s="584"/>
      <c r="G5" s="585"/>
    </row>
    <row r="6" spans="1:7" ht="12.75" customHeight="1">
      <c r="A6" s="81"/>
      <c r="B6" s="33"/>
      <c r="C6" s="33"/>
      <c r="D6" s="33"/>
      <c r="E6" s="33"/>
      <c r="F6" s="33"/>
      <c r="G6" s="82"/>
    </row>
    <row r="7" spans="1:9" ht="24" customHeight="1">
      <c r="A7" s="531" t="s">
        <v>76</v>
      </c>
      <c r="B7" s="532"/>
      <c r="C7" s="530">
        <f>'Liste candidats'!B9</f>
        <v>0</v>
      </c>
      <c r="D7" s="530"/>
      <c r="E7" s="194"/>
      <c r="F7" s="533">
        <f>'Liste candidats'!C9</f>
        <v>0</v>
      </c>
      <c r="G7" s="534"/>
      <c r="I7" s="193"/>
    </row>
    <row r="8" spans="1:7" ht="24.75" customHeight="1">
      <c r="A8" s="531" t="s">
        <v>36</v>
      </c>
      <c r="B8" s="532"/>
      <c r="C8" s="530">
        <f>'Liste candidats'!D9</f>
        <v>0</v>
      </c>
      <c r="D8" s="530"/>
      <c r="E8" s="595">
        <f>'Liste candidats'!G9</f>
        <v>0</v>
      </c>
      <c r="F8" s="595"/>
      <c r="G8" s="596"/>
    </row>
    <row r="9" spans="1:10" ht="24" customHeight="1">
      <c r="A9" s="531" t="s">
        <v>37</v>
      </c>
      <c r="B9" s="532"/>
      <c r="C9" s="563">
        <f>'Liste candidats'!H9</f>
        <v>0</v>
      </c>
      <c r="D9" s="563"/>
      <c r="E9" s="563"/>
      <c r="F9" s="563"/>
      <c r="G9" s="564"/>
      <c r="J9" s="193"/>
    </row>
    <row r="10" spans="1:7" ht="23.25" customHeight="1" thickBot="1">
      <c r="A10" s="90" t="s">
        <v>38</v>
      </c>
      <c r="C10" s="195">
        <f>'Liste candidats'!F9</f>
        <v>0</v>
      </c>
      <c r="D10" s="60" t="s">
        <v>39</v>
      </c>
      <c r="E10" s="535">
        <f>'Liste candidats'!G9</f>
        <v>0</v>
      </c>
      <c r="F10" s="535"/>
      <c r="G10" s="536"/>
    </row>
    <row r="11" spans="1:7" ht="12.75" customHeight="1">
      <c r="A11" s="565" t="s">
        <v>40</v>
      </c>
      <c r="B11" s="566"/>
      <c r="C11" s="566"/>
      <c r="D11" s="566"/>
      <c r="E11" s="566"/>
      <c r="F11" s="566"/>
      <c r="G11" s="567"/>
    </row>
    <row r="12" spans="1:7" ht="21.75" customHeight="1" thickBot="1">
      <c r="A12" s="568"/>
      <c r="B12" s="569"/>
      <c r="C12" s="569"/>
      <c r="D12" s="569"/>
      <c r="E12" s="569"/>
      <c r="F12" s="569"/>
      <c r="G12" s="570"/>
    </row>
    <row r="13" spans="1:7" ht="12.75" customHeight="1">
      <c r="A13" s="571"/>
      <c r="B13" s="572"/>
      <c r="C13" s="572"/>
      <c r="D13" s="572"/>
      <c r="E13" s="573"/>
      <c r="F13" s="577" t="s">
        <v>65</v>
      </c>
      <c r="G13" s="579" t="s">
        <v>54</v>
      </c>
    </row>
    <row r="14" spans="1:7" ht="12.75" thickBot="1">
      <c r="A14" s="574"/>
      <c r="B14" s="575"/>
      <c r="C14" s="575"/>
      <c r="D14" s="575"/>
      <c r="E14" s="576"/>
      <c r="F14" s="578"/>
      <c r="G14" s="580"/>
    </row>
    <row r="15" spans="1:7" ht="12.75">
      <c r="A15" s="552" t="str">
        <f>'Suivi MF2'!A5:C5</f>
        <v>Module TECHNIQUE et Physique </v>
      </c>
      <c r="B15" s="553"/>
      <c r="C15" s="553"/>
      <c r="D15" s="553"/>
      <c r="E15" s="554"/>
      <c r="F15" s="49"/>
      <c r="G15" s="72"/>
    </row>
    <row r="16" spans="1:7" ht="12">
      <c r="A16" s="558" t="str">
        <f>'Suivi MF2'!A6:C6</f>
        <v>1) 1000 mètres capelé  </v>
      </c>
      <c r="B16" s="559"/>
      <c r="C16" s="559"/>
      <c r="D16" s="559"/>
      <c r="E16" s="560"/>
      <c r="F16" s="112" t="str">
        <f>'Suivi MF2'!D6</f>
        <v>Fait</v>
      </c>
      <c r="G16" s="40">
        <f>'Suivi MF2'!H6</f>
        <v>0</v>
      </c>
    </row>
    <row r="17" spans="1:7" ht="12">
      <c r="A17" s="558" t="str">
        <f>'Suivi MF2'!A7:C7</f>
        <v>2) Remontée tout moyen 30m </v>
      </c>
      <c r="B17" s="559"/>
      <c r="C17" s="559"/>
      <c r="D17" s="559"/>
      <c r="E17" s="560"/>
      <c r="F17" s="112">
        <f>'Suivi MF2'!D7</f>
        <v>10</v>
      </c>
      <c r="G17" s="40">
        <f>'Suivi MF2'!H7</f>
        <v>0</v>
      </c>
    </row>
    <row r="18" spans="1:7" ht="12.75" customHeight="1">
      <c r="A18" s="558" t="str">
        <f>'Suivi MF2'!A8:C8</f>
        <v>3) Descente et test de lucidité à 50m </v>
      </c>
      <c r="B18" s="559"/>
      <c r="C18" s="559"/>
      <c r="D18" s="559"/>
      <c r="E18" s="560"/>
      <c r="F18" s="112">
        <f>'Suivi MF2'!D8</f>
        <v>10</v>
      </c>
      <c r="G18" s="40">
        <f>'Suivi MF2'!H8</f>
        <v>0</v>
      </c>
    </row>
    <row r="19" spans="1:7" ht="12">
      <c r="A19" s="558" t="str">
        <f>'Suivi MF2'!A9:C9</f>
        <v>4) Assistance gilet de 50m </v>
      </c>
      <c r="B19" s="559"/>
      <c r="C19" s="559"/>
      <c r="D19" s="559"/>
      <c r="E19" s="560"/>
      <c r="F19" s="112">
        <f>'Suivi MF2'!D9</f>
        <v>10</v>
      </c>
      <c r="G19" s="40">
        <f>'Suivi MF2'!H9</f>
        <v>0</v>
      </c>
    </row>
    <row r="20" spans="1:7" ht="12">
      <c r="A20" s="558" t="str">
        <f>'Suivi MF2'!A10:C10</f>
        <v>5) Apnée à 15 mètres  </v>
      </c>
      <c r="B20" s="559"/>
      <c r="C20" s="559"/>
      <c r="D20" s="559"/>
      <c r="E20" s="560"/>
      <c r="F20" s="112" t="str">
        <f>'Suivi MF2'!D10</f>
        <v>Fait</v>
      </c>
      <c r="G20" s="40">
        <f>'Suivi MF2'!H10</f>
        <v>0</v>
      </c>
    </row>
    <row r="21" spans="1:7" ht="12">
      <c r="A21" s="558" t="str">
        <f>'Suivi MF2'!A11:C11</f>
        <v>6) Organisation, conduite de palanquée à 50m </v>
      </c>
      <c r="B21" s="559"/>
      <c r="C21" s="559"/>
      <c r="D21" s="559"/>
      <c r="E21" s="560"/>
      <c r="F21" s="112">
        <f>'Suivi MF2'!D11</f>
        <v>10</v>
      </c>
      <c r="G21" s="40">
        <f>'Suivi MF2'!H11</f>
        <v>0</v>
      </c>
    </row>
    <row r="22" spans="1:7" ht="12.75" thickBot="1">
      <c r="A22" s="558" t="str">
        <f>'Suivi MF2'!A12:C12</f>
        <v>7) Sauvetage mannequin plongée libre  </v>
      </c>
      <c r="B22" s="559"/>
      <c r="C22" s="559"/>
      <c r="D22" s="559"/>
      <c r="E22" s="560"/>
      <c r="F22" s="112" t="str">
        <f>'Suivi MF2'!D12</f>
        <v>Fait</v>
      </c>
      <c r="G22" s="40">
        <f>'Suivi MF2'!H12</f>
        <v>0</v>
      </c>
    </row>
    <row r="23" spans="1:7" ht="13.5" thickBot="1">
      <c r="A23" s="541" t="str">
        <f>'Suivi MF2'!A13:C13</f>
        <v>Moyenne </v>
      </c>
      <c r="B23" s="542"/>
      <c r="C23" s="542"/>
      <c r="D23" s="542"/>
      <c r="E23" s="542"/>
      <c r="F23" s="543"/>
      <c r="G23" s="87" t="e">
        <f>'Suivi MF2'!H13</f>
        <v>#DIV/0!</v>
      </c>
    </row>
    <row r="24" spans="1:7" ht="12.75">
      <c r="A24" s="552" t="str">
        <f>'Suivi MF2'!A14:C14</f>
        <v>Module DIRECTION DE STAGE </v>
      </c>
      <c r="B24" s="553"/>
      <c r="C24" s="553"/>
      <c r="D24" s="553"/>
      <c r="E24" s="554"/>
      <c r="F24" s="49"/>
      <c r="G24" s="41"/>
    </row>
    <row r="25" spans="1:7" ht="12">
      <c r="A25" s="558" t="str">
        <f>'Suivi MF2'!A15:C15</f>
        <v>8) Conception du planning du stage </v>
      </c>
      <c r="B25" s="559"/>
      <c r="C25" s="559"/>
      <c r="D25" s="559"/>
      <c r="E25" s="560"/>
      <c r="F25" s="112">
        <f>'Suivi MF2'!D15</f>
        <v>10</v>
      </c>
      <c r="G25" s="40">
        <f>'Suivi MF2'!H15</f>
        <v>0</v>
      </c>
    </row>
    <row r="26" spans="1:7" ht="12">
      <c r="A26" s="558" t="str">
        <f>'Suivi MF2'!A16:C16</f>
        <v>9) Animation d’1 équipe pédagogique (Direction stage) </v>
      </c>
      <c r="B26" s="559"/>
      <c r="C26" s="559"/>
      <c r="D26" s="559"/>
      <c r="E26" s="560"/>
      <c r="F26" s="112">
        <f>'Suivi MF2'!D16</f>
        <v>10</v>
      </c>
      <c r="G26" s="40">
        <f>'Suivi MF2'!H16</f>
        <v>0</v>
      </c>
    </row>
    <row r="27" spans="1:7" ht="12.75" thickBot="1">
      <c r="A27" s="558" t="str">
        <f>'Suivi MF2'!A17:C17</f>
        <v>10) Organisation d’une plongée de formation </v>
      </c>
      <c r="B27" s="559"/>
      <c r="C27" s="559"/>
      <c r="D27" s="559"/>
      <c r="E27" s="560"/>
      <c r="F27" s="112">
        <f>'Suivi MF2'!D17</f>
        <v>10</v>
      </c>
      <c r="G27" s="40">
        <f>'Suivi MF2'!H17</f>
        <v>0</v>
      </c>
    </row>
    <row r="28" spans="1:7" ht="13.5" thickBot="1">
      <c r="A28" s="541" t="str">
        <f>'Suivi MF2'!A18:C18</f>
        <v>Moyenne</v>
      </c>
      <c r="B28" s="542"/>
      <c r="C28" s="542"/>
      <c r="D28" s="542"/>
      <c r="E28" s="542"/>
      <c r="F28" s="543"/>
      <c r="G28" s="87" t="e">
        <f>'Suivi MF2'!H18</f>
        <v>#DIV/0!</v>
      </c>
    </row>
    <row r="29" spans="1:7" ht="12.75">
      <c r="A29" s="552" t="str">
        <f>'Suivi MF2'!A19:C19</f>
        <v>Module PEDAGOGIE 2ème degré </v>
      </c>
      <c r="B29" s="553"/>
      <c r="C29" s="553"/>
      <c r="D29" s="553"/>
      <c r="E29" s="554"/>
      <c r="F29" s="38"/>
      <c r="G29" s="41"/>
    </row>
    <row r="30" spans="1:7" ht="12">
      <c r="A30" s="558" t="str">
        <f>'Suivi MF2'!A20:C20</f>
        <v>11) Cycle de formation (Rapport de stage) </v>
      </c>
      <c r="B30" s="559"/>
      <c r="C30" s="559"/>
      <c r="D30" s="559"/>
      <c r="E30" s="560"/>
      <c r="F30" s="112">
        <f>'Suivi MF2'!D20</f>
        <v>10</v>
      </c>
      <c r="G30" s="40">
        <f>'Suivi MF2'!H20</f>
        <v>0</v>
      </c>
    </row>
    <row r="31" spans="1:7" ht="12">
      <c r="A31" s="558" t="str">
        <f>'Suivi MF2'!A21:C21</f>
        <v>12) Formation à la pédagogie de la pratique  </v>
      </c>
      <c r="B31" s="559"/>
      <c r="C31" s="559"/>
      <c r="D31" s="559"/>
      <c r="E31" s="560"/>
      <c r="F31" s="112">
        <f>'Suivi MF2'!D21</f>
        <v>10</v>
      </c>
      <c r="G31" s="40">
        <f>'Suivi MF2'!H21</f>
        <v>0</v>
      </c>
    </row>
    <row r="32" spans="1:7" ht="12">
      <c r="A32" s="558" t="str">
        <f>'Suivi MF2'!A22:C22</f>
        <v>13) Formation à la pédagogie de la théorie </v>
      </c>
      <c r="B32" s="559"/>
      <c r="C32" s="559"/>
      <c r="D32" s="559"/>
      <c r="E32" s="560"/>
      <c r="F32" s="112">
        <f>'Suivi MF2'!D22</f>
        <v>8</v>
      </c>
      <c r="G32" s="40">
        <f>'Suivi MF2'!H22</f>
        <v>0</v>
      </c>
    </row>
    <row r="33" spans="1:7" ht="12">
      <c r="A33" s="558" t="str">
        <f>'Suivi MF2'!A23:C23</f>
        <v>14) Exposé de pédagogie appliquée </v>
      </c>
      <c r="B33" s="559"/>
      <c r="C33" s="559"/>
      <c r="D33" s="559"/>
      <c r="E33" s="560"/>
      <c r="F33" s="112">
        <f>'Suivi MF2'!D23</f>
        <v>10</v>
      </c>
      <c r="G33" s="40">
        <f>'Suivi MF2'!H23</f>
        <v>0</v>
      </c>
    </row>
    <row r="34" spans="1:7" ht="12.75" thickBot="1">
      <c r="A34" s="558" t="str">
        <f>'Suivi MF2'!A24:C24</f>
        <v>15) Organisation d’un examen </v>
      </c>
      <c r="B34" s="559"/>
      <c r="C34" s="559"/>
      <c r="D34" s="559"/>
      <c r="E34" s="560"/>
      <c r="F34" s="112">
        <f>'Suivi MF2'!D24</f>
        <v>10</v>
      </c>
      <c r="G34" s="40">
        <f>'Suivi MF2'!H24</f>
        <v>0</v>
      </c>
    </row>
    <row r="35" spans="1:7" ht="13.5" thickBot="1">
      <c r="A35" s="541" t="str">
        <f>'Suivi MF2'!A25:C25</f>
        <v>Moyenne</v>
      </c>
      <c r="B35" s="542"/>
      <c r="C35" s="542"/>
      <c r="D35" s="542"/>
      <c r="E35" s="542"/>
      <c r="F35" s="543"/>
      <c r="G35" s="87" t="e">
        <f>'Suivi MF2'!H25</f>
        <v>#DIV/0!</v>
      </c>
    </row>
    <row r="36" spans="1:7" ht="12.75">
      <c r="A36" s="552" t="str">
        <f>'Suivi MF2'!A26:C26</f>
        <v>Module CONNAISSANCES D’APPUI </v>
      </c>
      <c r="B36" s="553"/>
      <c r="C36" s="553"/>
      <c r="D36" s="553"/>
      <c r="E36" s="554"/>
      <c r="F36" s="14"/>
      <c r="G36" s="42"/>
    </row>
    <row r="37" spans="1:7" ht="12.75" thickBot="1">
      <c r="A37" s="558" t="str">
        <f>'Suivi MF2'!A27:C27</f>
        <v>16) Entretien avec le jury </v>
      </c>
      <c r="B37" s="559"/>
      <c r="C37" s="559"/>
      <c r="D37" s="559"/>
      <c r="E37" s="560"/>
      <c r="F37" s="112">
        <f>'Suivi MF2'!D27</f>
        <v>8</v>
      </c>
      <c r="G37" s="40">
        <f>'Suivi MF2'!H27</f>
        <v>0</v>
      </c>
    </row>
    <row r="38" spans="1:7" ht="13.5" thickBot="1">
      <c r="A38" s="541" t="str">
        <f>'Suivi MF2'!A28:C28</f>
        <v>Moyenne</v>
      </c>
      <c r="B38" s="542"/>
      <c r="C38" s="542"/>
      <c r="D38" s="542"/>
      <c r="E38" s="542"/>
      <c r="F38" s="543"/>
      <c r="G38" s="114" t="e">
        <f>'Suivi MF2'!H28</f>
        <v>#DIV/0!</v>
      </c>
    </row>
    <row r="39" spans="1:7" ht="18" customHeight="1" thickBot="1">
      <c r="A39" s="618" t="str">
        <f>'Suivi MF2'!A29:C29</f>
        <v>Moyenne générale</v>
      </c>
      <c r="B39" s="619"/>
      <c r="C39" s="619"/>
      <c r="D39" s="619"/>
      <c r="E39" s="620"/>
      <c r="F39" s="113">
        <f>'Suivi MF2'!D29</f>
        <v>10</v>
      </c>
      <c r="G39" s="89" t="e">
        <f>'Suivi MF2'!H29</f>
        <v>#DIV/0!</v>
      </c>
    </row>
    <row r="40" spans="1:7" ht="12">
      <c r="A40" s="73"/>
      <c r="B40" s="74"/>
      <c r="C40" s="74"/>
      <c r="D40" s="74"/>
      <c r="E40" s="74"/>
      <c r="F40" s="74"/>
      <c r="G40" s="75"/>
    </row>
    <row r="41" spans="1:7" ht="12.75">
      <c r="A41" s="527" t="s">
        <v>42</v>
      </c>
      <c r="B41" s="528"/>
      <c r="C41" s="529" t="str">
        <f>'Tableau de bord'!D3</f>
        <v>xxxxxxxxxxxxxxxxxxxxxxxx</v>
      </c>
      <c r="D41" s="529"/>
      <c r="E41" s="537" t="str">
        <f>'Tableau de bord'!D2</f>
        <v>xxxxxxxxxxxxxxxxxxxxxxxx</v>
      </c>
      <c r="F41" s="537"/>
      <c r="G41" s="538"/>
    </row>
    <row r="42" spans="1:7" ht="12">
      <c r="A42" s="555" t="s">
        <v>43</v>
      </c>
      <c r="B42" s="556"/>
      <c r="C42" s="556"/>
      <c r="D42" s="556"/>
      <c r="E42" s="556"/>
      <c r="F42" s="556"/>
      <c r="G42" s="557"/>
    </row>
    <row r="43" spans="1:7" ht="12">
      <c r="A43" s="555"/>
      <c r="B43" s="556"/>
      <c r="C43" s="556"/>
      <c r="D43" s="556"/>
      <c r="E43" s="556"/>
      <c r="F43" s="556"/>
      <c r="G43" s="557"/>
    </row>
    <row r="44" spans="1:7" ht="12.75">
      <c r="A44" s="78" t="s">
        <v>44</v>
      </c>
      <c r="B44" s="50" t="s">
        <v>71</v>
      </c>
      <c r="C44" s="528" t="s">
        <v>3</v>
      </c>
      <c r="D44" s="528"/>
      <c r="E44" s="528" t="s">
        <v>4</v>
      </c>
      <c r="F44" s="528"/>
      <c r="G44" s="80" t="s">
        <v>5</v>
      </c>
    </row>
    <row r="45" spans="1:7" ht="12">
      <c r="A45" s="81"/>
      <c r="B45" s="33"/>
      <c r="C45" s="33"/>
      <c r="D45" s="33"/>
      <c r="E45" s="33"/>
      <c r="F45" s="33"/>
      <c r="G45" s="82"/>
    </row>
    <row r="46" spans="1:7" ht="22.5">
      <c r="A46" s="561" t="str">
        <f>'Tableau de bord'!D4</f>
        <v>xxxxxxxxxxxxxxxxxxxxxxxx</v>
      </c>
      <c r="B46" s="83" t="str">
        <f>'Tableau de bord'!D5</f>
        <v>xxxxxxxxxxxxxxxxxxxxxxxx</v>
      </c>
      <c r="C46" s="562" t="str">
        <f>'Tableau de bord'!D6</f>
        <v>xxxxxxxxxxxxxxxxxxxxxxxx</v>
      </c>
      <c r="D46" s="562"/>
      <c r="E46" s="562" t="str">
        <f>'Tableau de bord'!D7</f>
        <v>xxxxxxxxxxxxxxxxxxxxxxxx</v>
      </c>
      <c r="F46" s="562"/>
      <c r="G46" s="84" t="str">
        <f>'Tableau de bord'!D8</f>
        <v>xxxxxxxxxxxxxxxxxxxxxxxx</v>
      </c>
    </row>
    <row r="47" spans="1:7" ht="12">
      <c r="A47" s="561"/>
      <c r="B47" s="33"/>
      <c r="C47" s="33"/>
      <c r="D47" s="33"/>
      <c r="E47" s="33"/>
      <c r="F47" s="33"/>
      <c r="G47" s="82"/>
    </row>
    <row r="48" spans="1:7" ht="12">
      <c r="A48" s="81"/>
      <c r="B48" s="33"/>
      <c r="C48" s="33"/>
      <c r="D48" s="33"/>
      <c r="E48" s="33"/>
      <c r="F48" s="33"/>
      <c r="G48" s="82"/>
    </row>
    <row r="49" spans="1:7" ht="12.75">
      <c r="A49" s="85"/>
      <c r="B49" s="33"/>
      <c r="C49" s="33"/>
      <c r="D49" s="33"/>
      <c r="E49" s="33"/>
      <c r="F49" s="33"/>
      <c r="G49" s="82"/>
    </row>
    <row r="50" spans="1:7" ht="12">
      <c r="A50" s="81"/>
      <c r="B50" s="33"/>
      <c r="C50" s="33"/>
      <c r="D50" s="33"/>
      <c r="E50" s="33"/>
      <c r="F50" s="33"/>
      <c r="G50" s="82"/>
    </row>
    <row r="51" spans="1:7" ht="12.75" thickBot="1">
      <c r="A51" s="86"/>
      <c r="B51" s="76"/>
      <c r="C51" s="76"/>
      <c r="D51" s="76"/>
      <c r="E51" s="76"/>
      <c r="F51" s="76"/>
      <c r="G51" s="77"/>
    </row>
    <row r="54" ht="12.75">
      <c r="A54" s="252" t="s">
        <v>161</v>
      </c>
    </row>
  </sheetData>
  <sheetProtection sheet="1"/>
  <mergeCells count="50">
    <mergeCell ref="A1:A4"/>
    <mergeCell ref="B1:G4"/>
    <mergeCell ref="A5:G5"/>
    <mergeCell ref="A7:B7"/>
    <mergeCell ref="C7:D7"/>
    <mergeCell ref="F7:G7"/>
    <mergeCell ref="A8:B8"/>
    <mergeCell ref="C8:D8"/>
    <mergeCell ref="E8:G8"/>
    <mergeCell ref="A9:B9"/>
    <mergeCell ref="C9:G9"/>
    <mergeCell ref="E10:G10"/>
    <mergeCell ref="A11:G12"/>
    <mergeCell ref="A13:E14"/>
    <mergeCell ref="F13:F14"/>
    <mergeCell ref="G13:G14"/>
    <mergeCell ref="A15:E15"/>
    <mergeCell ref="A16:E16"/>
    <mergeCell ref="A17:E17"/>
    <mergeCell ref="A18:E18"/>
    <mergeCell ref="A19:E19"/>
    <mergeCell ref="A20:E20"/>
    <mergeCell ref="A21:E21"/>
    <mergeCell ref="A22:E22"/>
    <mergeCell ref="A23:F23"/>
    <mergeCell ref="A24:E24"/>
    <mergeCell ref="A25:E25"/>
    <mergeCell ref="A26:E26"/>
    <mergeCell ref="A27:E27"/>
    <mergeCell ref="A28:F28"/>
    <mergeCell ref="A29:E29"/>
    <mergeCell ref="A30:E30"/>
    <mergeCell ref="A31:E31"/>
    <mergeCell ref="A32:E32"/>
    <mergeCell ref="A33:E33"/>
    <mergeCell ref="A34:E34"/>
    <mergeCell ref="A35:F35"/>
    <mergeCell ref="A36:E36"/>
    <mergeCell ref="A37:E37"/>
    <mergeCell ref="A38:F38"/>
    <mergeCell ref="A39:E39"/>
    <mergeCell ref="A41:B41"/>
    <mergeCell ref="C41:D41"/>
    <mergeCell ref="E41:G41"/>
    <mergeCell ref="A42:G43"/>
    <mergeCell ref="C44:D44"/>
    <mergeCell ref="E44:F44"/>
    <mergeCell ref="A46:A47"/>
    <mergeCell ref="C46:D46"/>
    <mergeCell ref="E46:F46"/>
  </mergeCells>
  <hyperlinks>
    <hyperlink ref="A54" location="'Suivi MF2'!A1" display="Suivi MF2"/>
  </hyperlinks>
  <printOptions horizontalCentered="1" verticalCentered="1"/>
  <pageMargins left="0.3937007874015748" right="0.3937007874015748" top="0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J54"/>
  <sheetViews>
    <sheetView zoomScale="108" zoomScaleNormal="108" zoomScalePageLayoutView="0" workbookViewId="0" topLeftCell="A7">
      <selection activeCell="J17" sqref="J17"/>
    </sheetView>
  </sheetViews>
  <sheetFormatPr defaultColWidth="9.140625" defaultRowHeight="12.75"/>
  <cols>
    <col min="1" max="1" width="10.57421875" style="13" customWidth="1"/>
    <col min="2" max="2" width="15.57421875" style="13" customWidth="1"/>
    <col min="3" max="6" width="10.57421875" style="13" customWidth="1"/>
    <col min="7" max="7" width="20.57421875" style="13" customWidth="1"/>
  </cols>
  <sheetData>
    <row r="1" spans="1:7" ht="12.75" customHeight="1">
      <c r="A1" s="581" t="s">
        <v>34</v>
      </c>
      <c r="B1" s="586" t="s">
        <v>67</v>
      </c>
      <c r="C1" s="587"/>
      <c r="D1" s="587"/>
      <c r="E1" s="587"/>
      <c r="F1" s="587"/>
      <c r="G1" s="588"/>
    </row>
    <row r="2" spans="1:7" ht="12.75" customHeight="1">
      <c r="A2" s="582"/>
      <c r="B2" s="589"/>
      <c r="C2" s="590"/>
      <c r="D2" s="590"/>
      <c r="E2" s="590"/>
      <c r="F2" s="590"/>
      <c r="G2" s="591"/>
    </row>
    <row r="3" spans="1:7" ht="12.75" customHeight="1">
      <c r="A3" s="582"/>
      <c r="B3" s="589"/>
      <c r="C3" s="590"/>
      <c r="D3" s="590"/>
      <c r="E3" s="590"/>
      <c r="F3" s="590"/>
      <c r="G3" s="591"/>
    </row>
    <row r="4" spans="1:7" ht="12.75" customHeight="1" thickBot="1">
      <c r="A4" s="582"/>
      <c r="B4" s="592"/>
      <c r="C4" s="593"/>
      <c r="D4" s="593"/>
      <c r="E4" s="593"/>
      <c r="F4" s="593"/>
      <c r="G4" s="594"/>
    </row>
    <row r="5" spans="1:7" ht="30" customHeight="1" thickBot="1">
      <c r="A5" s="583" t="s">
        <v>70</v>
      </c>
      <c r="B5" s="584"/>
      <c r="C5" s="584"/>
      <c r="D5" s="584"/>
      <c r="E5" s="584"/>
      <c r="F5" s="584"/>
      <c r="G5" s="585"/>
    </row>
    <row r="6" spans="1:7" ht="12.75" customHeight="1">
      <c r="A6" s="81"/>
      <c r="B6" s="33"/>
      <c r="C6" s="33"/>
      <c r="D6" s="33"/>
      <c r="E6" s="33"/>
      <c r="F6" s="33"/>
      <c r="G6" s="82"/>
    </row>
    <row r="7" spans="1:9" ht="24" customHeight="1">
      <c r="A7" s="531" t="s">
        <v>76</v>
      </c>
      <c r="B7" s="532"/>
      <c r="C7" s="530">
        <f>'Liste candidats'!B10</f>
        <v>0</v>
      </c>
      <c r="D7" s="530"/>
      <c r="E7" s="194"/>
      <c r="F7" s="533">
        <f>'Liste candidats'!C10</f>
        <v>0</v>
      </c>
      <c r="G7" s="534"/>
      <c r="I7" s="193"/>
    </row>
    <row r="8" spans="1:7" ht="24.75" customHeight="1">
      <c r="A8" s="531" t="s">
        <v>36</v>
      </c>
      <c r="B8" s="532"/>
      <c r="C8" s="530">
        <f>'Liste candidats'!D10</f>
        <v>0</v>
      </c>
      <c r="D8" s="530"/>
      <c r="E8" s="595">
        <f>'Liste candidats'!H10</f>
        <v>0</v>
      </c>
      <c r="F8" s="595"/>
      <c r="G8" s="596"/>
    </row>
    <row r="9" spans="1:10" ht="24" customHeight="1">
      <c r="A9" s="531" t="s">
        <v>37</v>
      </c>
      <c r="B9" s="532"/>
      <c r="C9" s="563">
        <f>'Liste candidats'!H10</f>
        <v>0</v>
      </c>
      <c r="D9" s="563"/>
      <c r="E9" s="563"/>
      <c r="F9" s="563"/>
      <c r="G9" s="564"/>
      <c r="J9" s="193"/>
    </row>
    <row r="10" spans="1:7" ht="23.25" customHeight="1" thickBot="1">
      <c r="A10" s="90" t="s">
        <v>38</v>
      </c>
      <c r="C10" s="195">
        <f>'Liste candidats'!F10</f>
        <v>0</v>
      </c>
      <c r="D10" s="60" t="s">
        <v>39</v>
      </c>
      <c r="E10" s="535">
        <f>'Liste candidats'!G10</f>
        <v>0</v>
      </c>
      <c r="F10" s="535"/>
      <c r="G10" s="536"/>
    </row>
    <row r="11" spans="1:7" ht="12.75" customHeight="1">
      <c r="A11" s="565" t="s">
        <v>40</v>
      </c>
      <c r="B11" s="566"/>
      <c r="C11" s="566"/>
      <c r="D11" s="566"/>
      <c r="E11" s="566"/>
      <c r="F11" s="566"/>
      <c r="G11" s="567"/>
    </row>
    <row r="12" spans="1:7" ht="21.75" customHeight="1" thickBot="1">
      <c r="A12" s="568"/>
      <c r="B12" s="569"/>
      <c r="C12" s="569"/>
      <c r="D12" s="569"/>
      <c r="E12" s="569"/>
      <c r="F12" s="569"/>
      <c r="G12" s="570"/>
    </row>
    <row r="13" spans="1:7" ht="12.75" customHeight="1">
      <c r="A13" s="571"/>
      <c r="B13" s="572"/>
      <c r="C13" s="572"/>
      <c r="D13" s="572"/>
      <c r="E13" s="573"/>
      <c r="F13" s="577" t="s">
        <v>65</v>
      </c>
      <c r="G13" s="579" t="s">
        <v>54</v>
      </c>
    </row>
    <row r="14" spans="1:7" ht="12.75" thickBot="1">
      <c r="A14" s="574"/>
      <c r="B14" s="575"/>
      <c r="C14" s="575"/>
      <c r="D14" s="575"/>
      <c r="E14" s="576"/>
      <c r="F14" s="578"/>
      <c r="G14" s="580"/>
    </row>
    <row r="15" spans="1:7" ht="12.75">
      <c r="A15" s="552" t="str">
        <f>'Suivi MF2'!A5:C5</f>
        <v>Module TECHNIQUE et Physique </v>
      </c>
      <c r="B15" s="553"/>
      <c r="C15" s="553"/>
      <c r="D15" s="553"/>
      <c r="E15" s="554"/>
      <c r="F15" s="49"/>
      <c r="G15" s="72"/>
    </row>
    <row r="16" spans="1:7" ht="12">
      <c r="A16" s="558" t="str">
        <f>'Suivi MF2'!A6:C6</f>
        <v>1) 1000 mètres capelé  </v>
      </c>
      <c r="B16" s="559"/>
      <c r="C16" s="559"/>
      <c r="D16" s="559"/>
      <c r="E16" s="560"/>
      <c r="F16" s="112" t="str">
        <f>'Suivi MF2'!D6</f>
        <v>Fait</v>
      </c>
      <c r="G16" s="40">
        <f>'Suivi MF2'!I6</f>
        <v>0</v>
      </c>
    </row>
    <row r="17" spans="1:7" ht="12">
      <c r="A17" s="558" t="str">
        <f>'Suivi MF2'!A7:C7</f>
        <v>2) Remontée tout moyen 30m </v>
      </c>
      <c r="B17" s="559"/>
      <c r="C17" s="559"/>
      <c r="D17" s="559"/>
      <c r="E17" s="560"/>
      <c r="F17" s="112">
        <f>'Suivi MF2'!D7</f>
        <v>10</v>
      </c>
      <c r="G17" s="40">
        <f>'Suivi MF2'!I7</f>
        <v>0</v>
      </c>
    </row>
    <row r="18" spans="1:7" ht="12.75" customHeight="1">
      <c r="A18" s="558" t="str">
        <f>'Suivi MF2'!A8:C8</f>
        <v>3) Descente et test de lucidité à 50m </v>
      </c>
      <c r="B18" s="559"/>
      <c r="C18" s="559"/>
      <c r="D18" s="559"/>
      <c r="E18" s="560"/>
      <c r="F18" s="112">
        <f>'Suivi MF2'!D8</f>
        <v>10</v>
      </c>
      <c r="G18" s="40">
        <f>'Suivi MF2'!I8</f>
        <v>0</v>
      </c>
    </row>
    <row r="19" spans="1:7" ht="12">
      <c r="A19" s="558" t="str">
        <f>'Suivi MF2'!A9:C9</f>
        <v>4) Assistance gilet de 50m </v>
      </c>
      <c r="B19" s="559"/>
      <c r="C19" s="559"/>
      <c r="D19" s="559"/>
      <c r="E19" s="560"/>
      <c r="F19" s="112">
        <f>'Suivi MF2'!D9</f>
        <v>10</v>
      </c>
      <c r="G19" s="40">
        <f>'Suivi MF2'!I9</f>
        <v>0</v>
      </c>
    </row>
    <row r="20" spans="1:7" ht="12">
      <c r="A20" s="558" t="str">
        <f>'Suivi MF2'!A10:C10</f>
        <v>5) Apnée à 15 mètres  </v>
      </c>
      <c r="B20" s="559"/>
      <c r="C20" s="559"/>
      <c r="D20" s="559"/>
      <c r="E20" s="560"/>
      <c r="F20" s="112" t="str">
        <f>'Suivi MF2'!D10</f>
        <v>Fait</v>
      </c>
      <c r="G20" s="40">
        <f>'Suivi MF2'!I10</f>
        <v>0</v>
      </c>
    </row>
    <row r="21" spans="1:7" ht="12">
      <c r="A21" s="558" t="str">
        <f>'Suivi MF2'!A11:C11</f>
        <v>6) Organisation, conduite de palanquée à 50m </v>
      </c>
      <c r="B21" s="559"/>
      <c r="C21" s="559"/>
      <c r="D21" s="559"/>
      <c r="E21" s="560"/>
      <c r="F21" s="112">
        <f>'Suivi MF2'!D11</f>
        <v>10</v>
      </c>
      <c r="G21" s="40">
        <f>'Suivi MF2'!I11</f>
        <v>0</v>
      </c>
    </row>
    <row r="22" spans="1:7" ht="12.75" thickBot="1">
      <c r="A22" s="558" t="str">
        <f>'Suivi MF2'!A12:C12</f>
        <v>7) Sauvetage mannequin plongée libre  </v>
      </c>
      <c r="B22" s="597"/>
      <c r="C22" s="597"/>
      <c r="D22" s="597"/>
      <c r="E22" s="598"/>
      <c r="F22" s="112" t="str">
        <f>'Suivi MF2'!D12</f>
        <v>Fait</v>
      </c>
      <c r="G22" s="40">
        <f>'Suivi MF2'!I12</f>
        <v>0</v>
      </c>
    </row>
    <row r="23" spans="1:7" ht="13.5" thickBot="1">
      <c r="A23" s="624" t="str">
        <f>'Suivi MF2'!A13:C13</f>
        <v>Moyenne </v>
      </c>
      <c r="B23" s="625"/>
      <c r="C23" s="625"/>
      <c r="D23" s="625"/>
      <c r="E23" s="625"/>
      <c r="F23" s="626"/>
      <c r="G23" s="87" t="e">
        <f>'Suivi MF2'!I13</f>
        <v>#DIV/0!</v>
      </c>
    </row>
    <row r="24" spans="1:7" ht="12.75">
      <c r="A24" s="552" t="str">
        <f>'Suivi MF2'!A14:C14</f>
        <v>Module DIRECTION DE STAGE </v>
      </c>
      <c r="B24" s="553"/>
      <c r="C24" s="553"/>
      <c r="D24" s="553"/>
      <c r="E24" s="554"/>
      <c r="F24" s="49"/>
      <c r="G24" s="41"/>
    </row>
    <row r="25" spans="1:7" ht="12">
      <c r="A25" s="558" t="str">
        <f>'Suivi MF2'!A15:C15</f>
        <v>8) Conception du planning du stage </v>
      </c>
      <c r="B25" s="559"/>
      <c r="C25" s="559"/>
      <c r="D25" s="559"/>
      <c r="E25" s="560"/>
      <c r="F25" s="112">
        <f>'Suivi MF2'!D15</f>
        <v>10</v>
      </c>
      <c r="G25" s="40">
        <f>'Suivi MF2'!I15</f>
        <v>0</v>
      </c>
    </row>
    <row r="26" spans="1:7" ht="12">
      <c r="A26" s="558" t="str">
        <f>'Suivi MF2'!A16:C16</f>
        <v>9) Animation d’1 équipe pédagogique (Direction stage) </v>
      </c>
      <c r="B26" s="559"/>
      <c r="C26" s="559"/>
      <c r="D26" s="559"/>
      <c r="E26" s="560"/>
      <c r="F26" s="112">
        <f>'Suivi MF2'!D16</f>
        <v>10</v>
      </c>
      <c r="G26" s="40">
        <f>'Suivi MF2'!I16</f>
        <v>0</v>
      </c>
    </row>
    <row r="27" spans="1:7" ht="12.75" thickBot="1">
      <c r="A27" s="558" t="str">
        <f>'Suivi MF2'!A17:C17</f>
        <v>10) Organisation d’une plongée de formation </v>
      </c>
      <c r="B27" s="559"/>
      <c r="C27" s="559"/>
      <c r="D27" s="559"/>
      <c r="E27" s="560"/>
      <c r="F27" s="112">
        <f>'Suivi MF2'!D17</f>
        <v>10</v>
      </c>
      <c r="G27" s="40">
        <f>'Suivi MF2'!I17</f>
        <v>0</v>
      </c>
    </row>
    <row r="28" spans="1:7" ht="13.5" thickBot="1">
      <c r="A28" s="541" t="str">
        <f>'Suivi MF2'!A18:C18</f>
        <v>Moyenne</v>
      </c>
      <c r="B28" s="542"/>
      <c r="C28" s="542"/>
      <c r="D28" s="542"/>
      <c r="E28" s="542"/>
      <c r="F28" s="543"/>
      <c r="G28" s="87" t="e">
        <f>'Suivi MF2'!I18</f>
        <v>#DIV/0!</v>
      </c>
    </row>
    <row r="29" spans="1:7" ht="12.75">
      <c r="A29" s="552" t="str">
        <f>'Suivi MF2'!A19:C19</f>
        <v>Module PEDAGOGIE 2ème degré </v>
      </c>
      <c r="B29" s="553"/>
      <c r="C29" s="553"/>
      <c r="D29" s="553"/>
      <c r="E29" s="554"/>
      <c r="F29" s="35"/>
      <c r="G29" s="41"/>
    </row>
    <row r="30" spans="1:7" ht="12">
      <c r="A30" s="558" t="str">
        <f>'Suivi MF2'!A20:C20</f>
        <v>11) Cycle de formation (Rapport de stage) </v>
      </c>
      <c r="B30" s="559"/>
      <c r="C30" s="559"/>
      <c r="D30" s="559"/>
      <c r="E30" s="560"/>
      <c r="F30" s="112">
        <f>'Suivi MF2'!D20</f>
        <v>10</v>
      </c>
      <c r="G30" s="40">
        <f>'Suivi MF2'!I20</f>
        <v>0</v>
      </c>
    </row>
    <row r="31" spans="1:7" ht="12">
      <c r="A31" s="558" t="str">
        <f>'Suivi MF2'!A21:C21</f>
        <v>12) Formation à la pédagogie de la pratique  </v>
      </c>
      <c r="B31" s="559"/>
      <c r="C31" s="559"/>
      <c r="D31" s="559"/>
      <c r="E31" s="560"/>
      <c r="F31" s="112">
        <f>'Suivi MF2'!D21</f>
        <v>10</v>
      </c>
      <c r="G31" s="40">
        <f>'Suivi MF2'!I21</f>
        <v>0</v>
      </c>
    </row>
    <row r="32" spans="1:7" ht="12">
      <c r="A32" s="558" t="str">
        <f>'Suivi MF2'!A22:C22</f>
        <v>13) Formation à la pédagogie de la théorie </v>
      </c>
      <c r="B32" s="559"/>
      <c r="C32" s="559"/>
      <c r="D32" s="559"/>
      <c r="E32" s="560"/>
      <c r="F32" s="112">
        <f>'Suivi MF2'!D22</f>
        <v>8</v>
      </c>
      <c r="G32" s="40">
        <f>'Suivi MF2'!I22</f>
        <v>0</v>
      </c>
    </row>
    <row r="33" spans="1:7" ht="12">
      <c r="A33" s="558" t="str">
        <f>'Suivi MF2'!A23:C23</f>
        <v>14) Exposé de pédagogie appliquée </v>
      </c>
      <c r="B33" s="559"/>
      <c r="C33" s="559"/>
      <c r="D33" s="559"/>
      <c r="E33" s="560"/>
      <c r="F33" s="112">
        <f>'Suivi MF2'!D23</f>
        <v>10</v>
      </c>
      <c r="G33" s="40">
        <f>'Suivi MF2'!I23</f>
        <v>0</v>
      </c>
    </row>
    <row r="34" spans="1:7" ht="12.75" thickBot="1">
      <c r="A34" s="558" t="str">
        <f>'Suivi MF2'!A24:C24</f>
        <v>15) Organisation d’un examen </v>
      </c>
      <c r="B34" s="559"/>
      <c r="C34" s="559"/>
      <c r="D34" s="559"/>
      <c r="E34" s="560"/>
      <c r="F34" s="112">
        <f>'Suivi MF2'!D24</f>
        <v>10</v>
      </c>
      <c r="G34" s="40">
        <f>'Suivi MF2'!I24</f>
        <v>0</v>
      </c>
    </row>
    <row r="35" spans="1:7" ht="13.5" thickBot="1">
      <c r="A35" s="541" t="str">
        <f>'Suivi MF2'!A25:C25</f>
        <v>Moyenne</v>
      </c>
      <c r="B35" s="542"/>
      <c r="C35" s="542"/>
      <c r="D35" s="542"/>
      <c r="E35" s="542"/>
      <c r="F35" s="543"/>
      <c r="G35" s="87" t="e">
        <f>'Suivi MF2'!I25</f>
        <v>#DIV/0!</v>
      </c>
    </row>
    <row r="36" spans="1:7" ht="12.75">
      <c r="A36" s="552" t="str">
        <f>'Suivi MF2'!A26:C26</f>
        <v>Module CONNAISSANCES D’APPUI </v>
      </c>
      <c r="B36" s="553"/>
      <c r="C36" s="553"/>
      <c r="D36" s="553"/>
      <c r="E36" s="554"/>
      <c r="F36" s="14"/>
      <c r="G36" s="42"/>
    </row>
    <row r="37" spans="1:7" ht="12.75" thickBot="1">
      <c r="A37" s="558" t="str">
        <f>'Suivi MF2'!A27:C27</f>
        <v>16) Entretien avec le jury </v>
      </c>
      <c r="B37" s="559"/>
      <c r="C37" s="559"/>
      <c r="D37" s="559"/>
      <c r="E37" s="560"/>
      <c r="F37" s="112">
        <f>'Suivi MF2'!D27</f>
        <v>8</v>
      </c>
      <c r="G37" s="40">
        <f>'Suivi MF2'!I27</f>
        <v>0</v>
      </c>
    </row>
    <row r="38" spans="1:7" ht="13.5" thickBot="1">
      <c r="A38" s="541" t="str">
        <f>'Suivi MF2'!A28:C28</f>
        <v>Moyenne</v>
      </c>
      <c r="B38" s="542"/>
      <c r="C38" s="542"/>
      <c r="D38" s="542"/>
      <c r="E38" s="542"/>
      <c r="F38" s="543"/>
      <c r="G38" s="114" t="e">
        <f>'Suivi MF2'!I28</f>
        <v>#DIV/0!</v>
      </c>
    </row>
    <row r="39" spans="1:7" ht="18" customHeight="1" thickBot="1">
      <c r="A39" s="621" t="str">
        <f>'Suivi MF2'!A29:C29</f>
        <v>Moyenne générale</v>
      </c>
      <c r="B39" s="622"/>
      <c r="C39" s="622"/>
      <c r="D39" s="622"/>
      <c r="E39" s="623"/>
      <c r="F39" s="113">
        <f>'Suivi MF2'!D29</f>
        <v>10</v>
      </c>
      <c r="G39" s="89" t="e">
        <f>'Suivi MF2'!I29</f>
        <v>#DIV/0!</v>
      </c>
    </row>
    <row r="40" spans="1:7" ht="12">
      <c r="A40" s="73"/>
      <c r="B40" s="74"/>
      <c r="C40" s="74"/>
      <c r="D40" s="74"/>
      <c r="E40" s="74"/>
      <c r="F40" s="74"/>
      <c r="G40" s="75"/>
    </row>
    <row r="41" spans="1:7" ht="12.75">
      <c r="A41" s="527" t="s">
        <v>42</v>
      </c>
      <c r="B41" s="528"/>
      <c r="C41" s="529" t="str">
        <f>'Tableau de bord'!D3</f>
        <v>xxxxxxxxxxxxxxxxxxxxxxxx</v>
      </c>
      <c r="D41" s="529"/>
      <c r="E41" s="537" t="str">
        <f>'Tableau de bord'!D2</f>
        <v>xxxxxxxxxxxxxxxxxxxxxxxx</v>
      </c>
      <c r="F41" s="537"/>
      <c r="G41" s="538"/>
    </row>
    <row r="42" spans="1:7" ht="12">
      <c r="A42" s="555" t="s">
        <v>43</v>
      </c>
      <c r="B42" s="556"/>
      <c r="C42" s="556"/>
      <c r="D42" s="556"/>
      <c r="E42" s="556"/>
      <c r="F42" s="556"/>
      <c r="G42" s="557"/>
    </row>
    <row r="43" spans="1:7" ht="12">
      <c r="A43" s="555"/>
      <c r="B43" s="556"/>
      <c r="C43" s="556"/>
      <c r="D43" s="556"/>
      <c r="E43" s="556"/>
      <c r="F43" s="556"/>
      <c r="G43" s="557"/>
    </row>
    <row r="44" spans="1:7" ht="12.75">
      <c r="A44" s="78" t="s">
        <v>44</v>
      </c>
      <c r="B44" s="50" t="s">
        <v>71</v>
      </c>
      <c r="C44" s="528" t="s">
        <v>3</v>
      </c>
      <c r="D44" s="528"/>
      <c r="E44" s="528" t="s">
        <v>4</v>
      </c>
      <c r="F44" s="528"/>
      <c r="G44" s="80" t="s">
        <v>5</v>
      </c>
    </row>
    <row r="45" spans="1:7" ht="12">
      <c r="A45" s="81"/>
      <c r="B45" s="33"/>
      <c r="C45" s="33"/>
      <c r="D45" s="33"/>
      <c r="E45" s="33"/>
      <c r="F45" s="33"/>
      <c r="G45" s="82"/>
    </row>
    <row r="46" spans="1:7" ht="22.5">
      <c r="A46" s="561" t="str">
        <f>'Tableau de bord'!D4</f>
        <v>xxxxxxxxxxxxxxxxxxxxxxxx</v>
      </c>
      <c r="B46" s="83" t="str">
        <f>'Tableau de bord'!D5</f>
        <v>xxxxxxxxxxxxxxxxxxxxxxxx</v>
      </c>
      <c r="C46" s="562" t="str">
        <f>'Tableau de bord'!D6</f>
        <v>xxxxxxxxxxxxxxxxxxxxxxxx</v>
      </c>
      <c r="D46" s="562"/>
      <c r="E46" s="562" t="str">
        <f>'Tableau de bord'!D7</f>
        <v>xxxxxxxxxxxxxxxxxxxxxxxx</v>
      </c>
      <c r="F46" s="562"/>
      <c r="G46" s="84" t="str">
        <f>'Tableau de bord'!D8</f>
        <v>xxxxxxxxxxxxxxxxxxxxxxxx</v>
      </c>
    </row>
    <row r="47" spans="1:7" ht="12">
      <c r="A47" s="561"/>
      <c r="B47" s="33"/>
      <c r="C47" s="33"/>
      <c r="D47" s="33"/>
      <c r="E47" s="33"/>
      <c r="F47" s="33"/>
      <c r="G47" s="82"/>
    </row>
    <row r="48" spans="1:7" ht="12">
      <c r="A48" s="81"/>
      <c r="B48" s="33"/>
      <c r="C48" s="33"/>
      <c r="D48" s="33"/>
      <c r="E48" s="33"/>
      <c r="F48" s="33"/>
      <c r="G48" s="82"/>
    </row>
    <row r="49" spans="1:7" ht="12.75">
      <c r="A49" s="85"/>
      <c r="B49" s="33"/>
      <c r="C49" s="33"/>
      <c r="D49" s="33"/>
      <c r="E49" s="33"/>
      <c r="F49" s="33"/>
      <c r="G49" s="82"/>
    </row>
    <row r="50" spans="1:7" ht="12">
      <c r="A50" s="81"/>
      <c r="B50" s="33"/>
      <c r="C50" s="33"/>
      <c r="D50" s="33"/>
      <c r="E50" s="33"/>
      <c r="F50" s="33"/>
      <c r="G50" s="82"/>
    </row>
    <row r="51" spans="1:7" ht="12.75" thickBot="1">
      <c r="A51" s="86"/>
      <c r="B51" s="76"/>
      <c r="C51" s="76"/>
      <c r="D51" s="76"/>
      <c r="E51" s="76"/>
      <c r="F51" s="76"/>
      <c r="G51" s="77"/>
    </row>
    <row r="54" ht="12.75">
      <c r="A54" s="252" t="s">
        <v>161</v>
      </c>
    </row>
  </sheetData>
  <sheetProtection sheet="1"/>
  <mergeCells count="50">
    <mergeCell ref="A1:A4"/>
    <mergeCell ref="B1:G4"/>
    <mergeCell ref="A5:G5"/>
    <mergeCell ref="A7:B7"/>
    <mergeCell ref="C7:D7"/>
    <mergeCell ref="F7:G7"/>
    <mergeCell ref="A8:B8"/>
    <mergeCell ref="C8:D8"/>
    <mergeCell ref="E8:G8"/>
    <mergeCell ref="A9:B9"/>
    <mergeCell ref="C9:G9"/>
    <mergeCell ref="E10:G10"/>
    <mergeCell ref="A11:G12"/>
    <mergeCell ref="A13:E14"/>
    <mergeCell ref="F13:F14"/>
    <mergeCell ref="G13:G14"/>
    <mergeCell ref="A15:E15"/>
    <mergeCell ref="A16:E16"/>
    <mergeCell ref="A17:E17"/>
    <mergeCell ref="A18:E18"/>
    <mergeCell ref="A19:E19"/>
    <mergeCell ref="A20:E20"/>
    <mergeCell ref="A21:E21"/>
    <mergeCell ref="A22:E22"/>
    <mergeCell ref="A23:F23"/>
    <mergeCell ref="A24:E24"/>
    <mergeCell ref="A25:E25"/>
    <mergeCell ref="A26:E26"/>
    <mergeCell ref="A27:E27"/>
    <mergeCell ref="A28:F28"/>
    <mergeCell ref="A29:E29"/>
    <mergeCell ref="A30:E30"/>
    <mergeCell ref="A31:E31"/>
    <mergeCell ref="A32:E32"/>
    <mergeCell ref="A33:E33"/>
    <mergeCell ref="A34:E34"/>
    <mergeCell ref="A35:F35"/>
    <mergeCell ref="A36:E36"/>
    <mergeCell ref="A37:E37"/>
    <mergeCell ref="A39:E39"/>
    <mergeCell ref="A41:B41"/>
    <mergeCell ref="C41:D41"/>
    <mergeCell ref="A38:F38"/>
    <mergeCell ref="E41:G41"/>
    <mergeCell ref="A42:G43"/>
    <mergeCell ref="C44:D44"/>
    <mergeCell ref="E44:F44"/>
    <mergeCell ref="A46:A47"/>
    <mergeCell ref="C46:D46"/>
    <mergeCell ref="E46:F46"/>
  </mergeCells>
  <hyperlinks>
    <hyperlink ref="A54" location="'Suivi MF2'!A1" display="Suivi MF2"/>
  </hyperlinks>
  <printOptions/>
  <pageMargins left="0.39375" right="0.39375" top="0.39375" bottom="0.9840277777777777" header="0.5118055555555555" footer="0.5118055555555555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3"/>
  <sheetViews>
    <sheetView zoomScalePageLayoutView="0" workbookViewId="0" topLeftCell="A34">
      <selection activeCell="A53" sqref="A53"/>
    </sheetView>
  </sheetViews>
  <sheetFormatPr defaultColWidth="9.140625" defaultRowHeight="12.75"/>
  <cols>
    <col min="1" max="1" width="10.57421875" style="23" customWidth="1"/>
    <col min="2" max="2" width="15.57421875" style="23" customWidth="1"/>
    <col min="3" max="6" width="10.57421875" style="23" customWidth="1"/>
    <col min="7" max="7" width="20.57421875" style="23" customWidth="1"/>
    <col min="8" max="8" width="13.57421875" style="23" customWidth="1"/>
    <col min="9" max="14" width="20.57421875" style="23" customWidth="1"/>
    <col min="15" max="16384" width="9.140625" style="23" customWidth="1"/>
  </cols>
  <sheetData>
    <row r="1" spans="1:7" ht="12.75" customHeight="1">
      <c r="A1" s="581" t="s">
        <v>34</v>
      </c>
      <c r="B1" s="586" t="s">
        <v>78</v>
      </c>
      <c r="C1" s="587"/>
      <c r="D1" s="587"/>
      <c r="E1" s="587"/>
      <c r="F1" s="587"/>
      <c r="G1" s="588"/>
    </row>
    <row r="2" spans="1:7" ht="12.75" customHeight="1">
      <c r="A2" s="582"/>
      <c r="B2" s="589"/>
      <c r="C2" s="590"/>
      <c r="D2" s="590"/>
      <c r="E2" s="590"/>
      <c r="F2" s="590"/>
      <c r="G2" s="591"/>
    </row>
    <row r="3" spans="1:7" ht="12.75" customHeight="1">
      <c r="A3" s="582"/>
      <c r="B3" s="589"/>
      <c r="C3" s="590"/>
      <c r="D3" s="590"/>
      <c r="E3" s="590"/>
      <c r="F3" s="590"/>
      <c r="G3" s="591"/>
    </row>
    <row r="4" spans="1:7" ht="12.75" customHeight="1" thickBot="1">
      <c r="A4" s="582"/>
      <c r="B4" s="592"/>
      <c r="C4" s="593"/>
      <c r="D4" s="593"/>
      <c r="E4" s="593"/>
      <c r="F4" s="593"/>
      <c r="G4" s="594"/>
    </row>
    <row r="5" spans="1:7" ht="30" customHeight="1" thickBot="1">
      <c r="A5" s="583" t="s">
        <v>70</v>
      </c>
      <c r="B5" s="584"/>
      <c r="C5" s="584"/>
      <c r="D5" s="584"/>
      <c r="E5" s="584"/>
      <c r="F5" s="584"/>
      <c r="G5" s="585"/>
    </row>
    <row r="6" spans="1:7" ht="15" customHeight="1">
      <c r="A6" s="103"/>
      <c r="B6" s="34"/>
      <c r="C6" s="34"/>
      <c r="D6" s="34"/>
      <c r="E6" s="34"/>
      <c r="F6" s="34"/>
      <c r="G6" s="104"/>
    </row>
    <row r="7" spans="1:8" ht="24" customHeight="1">
      <c r="A7" s="531" t="s">
        <v>35</v>
      </c>
      <c r="B7" s="532"/>
      <c r="C7" s="629">
        <f>'Liste candidats'!B17</f>
        <v>0</v>
      </c>
      <c r="D7" s="629"/>
      <c r="E7" s="629">
        <f>'Liste candidats'!C17</f>
        <v>0</v>
      </c>
      <c r="F7" s="629"/>
      <c r="G7" s="630"/>
      <c r="H7" s="13"/>
    </row>
    <row r="8" spans="1:8" ht="24.75" customHeight="1">
      <c r="A8" s="531" t="s">
        <v>36</v>
      </c>
      <c r="B8" s="532"/>
      <c r="C8" s="666">
        <f>'Liste candidats'!D17</f>
        <v>0</v>
      </c>
      <c r="D8" s="666"/>
      <c r="E8" s="667">
        <f>'Liste candidats'!E17</f>
        <v>0</v>
      </c>
      <c r="F8" s="667"/>
      <c r="G8" s="668"/>
      <c r="H8" s="13"/>
    </row>
    <row r="9" spans="1:8" ht="24" customHeight="1">
      <c r="A9" s="531" t="s">
        <v>37</v>
      </c>
      <c r="B9" s="532"/>
      <c r="C9" s="627">
        <f>'Liste candidats'!H17</f>
        <v>0</v>
      </c>
      <c r="D9" s="627"/>
      <c r="E9" s="627"/>
      <c r="F9" s="627"/>
      <c r="G9" s="628"/>
      <c r="H9" s="13"/>
    </row>
    <row r="10" spans="1:8" ht="23.25" customHeight="1">
      <c r="A10" s="650" t="s">
        <v>38</v>
      </c>
      <c r="B10" s="651"/>
      <c r="C10" s="629">
        <f>'Liste candidats'!F17</f>
        <v>0</v>
      </c>
      <c r="D10" s="629"/>
      <c r="E10" s="60" t="s">
        <v>39</v>
      </c>
      <c r="F10" s="629">
        <f>'Liste candidats'!G17</f>
        <v>0</v>
      </c>
      <c r="G10" s="630"/>
      <c r="H10" s="13"/>
    </row>
    <row r="11" spans="1:8" ht="12.75" customHeight="1">
      <c r="A11" s="652" t="s">
        <v>53</v>
      </c>
      <c r="B11" s="653"/>
      <c r="C11" s="653"/>
      <c r="D11" s="653"/>
      <c r="E11" s="653"/>
      <c r="F11" s="653"/>
      <c r="G11" s="654"/>
      <c r="H11" s="13"/>
    </row>
    <row r="12" spans="1:8" ht="30.75" customHeight="1" thickBot="1">
      <c r="A12" s="652"/>
      <c r="B12" s="653"/>
      <c r="C12" s="653"/>
      <c r="D12" s="653"/>
      <c r="E12" s="653"/>
      <c r="F12" s="653"/>
      <c r="G12" s="654"/>
      <c r="H12" s="13"/>
    </row>
    <row r="13" spans="1:8" ht="12.75" customHeight="1">
      <c r="A13" s="655"/>
      <c r="B13" s="656"/>
      <c r="C13" s="656"/>
      <c r="D13" s="656"/>
      <c r="E13" s="657"/>
      <c r="F13" s="661" t="s">
        <v>65</v>
      </c>
      <c r="G13" s="663" t="s">
        <v>54</v>
      </c>
      <c r="H13" s="13"/>
    </row>
    <row r="14" spans="1:8" ht="12.75" customHeight="1" thickBot="1">
      <c r="A14" s="658"/>
      <c r="B14" s="659"/>
      <c r="C14" s="659"/>
      <c r="D14" s="659"/>
      <c r="E14" s="660"/>
      <c r="F14" s="662"/>
      <c r="G14" s="664"/>
      <c r="H14" s="13"/>
    </row>
    <row r="15" spans="1:8" ht="12.75">
      <c r="A15" s="665" t="str">
        <f>'Suivi MF1'!A5:L5</f>
        <v>Module CAPACITE PHYSIQUE </v>
      </c>
      <c r="B15" s="642"/>
      <c r="C15" s="642"/>
      <c r="D15" s="642"/>
      <c r="E15" s="642"/>
      <c r="F15" s="39"/>
      <c r="G15" s="79"/>
      <c r="H15" s="13"/>
    </row>
    <row r="16" spans="1:8" ht="12">
      <c r="A16" s="644" t="str">
        <f>'Suivi MF1'!A6:C6</f>
        <v>1) 500 mètres capelé (F/NF) </v>
      </c>
      <c r="B16" s="645"/>
      <c r="C16" s="645"/>
      <c r="D16" s="645"/>
      <c r="E16" s="645"/>
      <c r="F16" s="116" t="str">
        <f>'Suivi MF1'!D6</f>
        <v>Fait</v>
      </c>
      <c r="G16" s="105">
        <f>'Suivi MF1'!E6</f>
        <v>0</v>
      </c>
      <c r="H16" s="13"/>
    </row>
    <row r="17" spans="1:8" ht="12.75" thickBot="1">
      <c r="A17" s="644" t="str">
        <f>'Suivi MF1'!A7:C7</f>
        <v>2) Remontée tout moyen 25m </v>
      </c>
      <c r="B17" s="645"/>
      <c r="C17" s="645"/>
      <c r="D17" s="645"/>
      <c r="E17" s="645"/>
      <c r="F17" s="116">
        <f>'Suivi MF1'!D7</f>
        <v>8</v>
      </c>
      <c r="G17" s="105">
        <f>'Suivi MF1'!E7</f>
        <v>0</v>
      </c>
      <c r="H17" s="13"/>
    </row>
    <row r="18" spans="1:8" ht="13.5" thickBot="1">
      <c r="A18" s="646" t="s">
        <v>94</v>
      </c>
      <c r="B18" s="647"/>
      <c r="C18" s="647"/>
      <c r="D18" s="647"/>
      <c r="E18" s="647"/>
      <c r="F18" s="649"/>
      <c r="G18" s="124" t="e">
        <f>'Suivi MF1'!E8</f>
        <v>#DIV/0!</v>
      </c>
      <c r="H18" s="13"/>
    </row>
    <row r="19" spans="1:8" ht="12.75">
      <c r="A19" s="641" t="str">
        <f>'Suivi MF1'!A9:L9</f>
        <v>Module PEDAGOGIE </v>
      </c>
      <c r="B19" s="642"/>
      <c r="C19" s="642"/>
      <c r="D19" s="642"/>
      <c r="E19" s="642"/>
      <c r="F19" s="72"/>
      <c r="G19" s="108"/>
      <c r="H19" s="13"/>
    </row>
    <row r="20" spans="1:8" ht="12">
      <c r="A20" s="644" t="str">
        <f>'Suivi MF1'!A10:C10</f>
        <v>3) Pédagogie de la pratique </v>
      </c>
      <c r="B20" s="645"/>
      <c r="C20" s="645"/>
      <c r="D20" s="645"/>
      <c r="E20" s="645"/>
      <c r="F20" s="116">
        <f>'Suivi MF1'!D10</f>
        <v>10</v>
      </c>
      <c r="G20" s="40">
        <f>'Suivi MF1'!E10</f>
        <v>0</v>
      </c>
      <c r="H20" s="13"/>
    </row>
    <row r="21" spans="1:8" ht="12">
      <c r="A21" s="644" t="str">
        <f>'Suivi MF1'!A11:C11</f>
        <v>4) Pédagogie de la théorie </v>
      </c>
      <c r="B21" s="645"/>
      <c r="C21" s="645"/>
      <c r="D21" s="645"/>
      <c r="E21" s="645"/>
      <c r="F21" s="116">
        <f>'Suivi MF1'!D11</f>
        <v>8</v>
      </c>
      <c r="G21" s="40">
        <f>'Suivi MF1'!E11</f>
        <v>0</v>
      </c>
      <c r="H21" s="13"/>
    </row>
    <row r="22" spans="1:8" ht="12">
      <c r="A22" s="644" t="str">
        <f>'Suivi MF1'!A12:C12</f>
        <v>5) Conduite de baptême </v>
      </c>
      <c r="B22" s="645"/>
      <c r="C22" s="645"/>
      <c r="D22" s="645"/>
      <c r="E22" s="645"/>
      <c r="F22" s="116">
        <f>'Suivi MF1'!D12</f>
        <v>10</v>
      </c>
      <c r="G22" s="40">
        <f>'Suivi MF1'!E12</f>
        <v>0</v>
      </c>
      <c r="H22" s="13"/>
    </row>
    <row r="23" spans="1:8" ht="12">
      <c r="A23" s="644" t="str">
        <f>'Suivi MF1'!A13:C13</f>
        <v>6) Démonstration de sauvetage aquatique (CAFSAN). </v>
      </c>
      <c r="B23" s="645"/>
      <c r="C23" s="645"/>
      <c r="D23" s="645"/>
      <c r="E23" s="645"/>
      <c r="F23" s="116">
        <f>'Suivi MF1'!D13</f>
        <v>10</v>
      </c>
      <c r="G23" s="40">
        <f>'Suivi MF1'!E13</f>
        <v>0</v>
      </c>
      <c r="H23" s="13"/>
    </row>
    <row r="24" spans="1:8" ht="12.75" thickBot="1">
      <c r="A24" s="644" t="str">
        <f>'Suivi MF1'!A14:C14</f>
        <v>7) Pédagogie des spécialités  </v>
      </c>
      <c r="B24" s="645"/>
      <c r="C24" s="645"/>
      <c r="D24" s="645"/>
      <c r="E24" s="645"/>
      <c r="F24" s="122">
        <f>'Suivi MF1'!D14</f>
        <v>8</v>
      </c>
      <c r="G24" s="109">
        <f>'Suivi MF1'!E14</f>
        <v>0</v>
      </c>
      <c r="H24" s="13"/>
    </row>
    <row r="25" spans="1:8" ht="13.5" thickBot="1">
      <c r="A25" s="646" t="s">
        <v>94</v>
      </c>
      <c r="B25" s="647"/>
      <c r="C25" s="647"/>
      <c r="D25" s="647"/>
      <c r="E25" s="647"/>
      <c r="F25" s="648"/>
      <c r="G25" s="276" t="e">
        <f>'Suivi MF1'!E15</f>
        <v>#DIV/0!</v>
      </c>
      <c r="H25" s="13"/>
    </row>
    <row r="26" spans="1:8" ht="12.75">
      <c r="A26" s="641" t="str">
        <f>'Suivi MF1'!A16</f>
        <v>Module ORGANISATION, DIRECTION de plongée </v>
      </c>
      <c r="B26" s="642"/>
      <c r="C26" s="642"/>
      <c r="D26" s="642"/>
      <c r="E26" s="642"/>
      <c r="F26" s="108"/>
      <c r="G26" s="106"/>
      <c r="H26" s="13"/>
    </row>
    <row r="27" spans="1:8" ht="12.75">
      <c r="A27" s="631" t="str">
        <f>'Suivi MF1'!A17:C17</f>
        <v>8) Organisation et Direction </v>
      </c>
      <c r="B27" s="632"/>
      <c r="C27" s="632"/>
      <c r="D27" s="632"/>
      <c r="E27" s="632"/>
      <c r="F27" s="116">
        <f>'Suivi MF1'!D17</f>
        <v>10</v>
      </c>
      <c r="G27" s="105">
        <f>'Suivi MF1'!E17</f>
        <v>0</v>
      </c>
      <c r="H27" s="13"/>
    </row>
    <row r="28" spans="1:8" ht="12.75">
      <c r="A28" s="631" t="str">
        <f>'Suivi MF1'!A18:C18</f>
        <v>9) Implication dans le stage </v>
      </c>
      <c r="B28" s="632"/>
      <c r="C28" s="632"/>
      <c r="D28" s="632"/>
      <c r="E28" s="632"/>
      <c r="F28" s="116">
        <f>'Suivi MF1'!D18</f>
        <v>8</v>
      </c>
      <c r="G28" s="105">
        <f>'Suivi MF1'!E18</f>
        <v>0</v>
      </c>
      <c r="H28" s="13"/>
    </row>
    <row r="29" spans="1:8" ht="13.5" thickBot="1">
      <c r="A29" s="631" t="str">
        <f>'Suivi MF1'!A19:C19</f>
        <v>10) Assistance à la navigation </v>
      </c>
      <c r="B29" s="632"/>
      <c r="C29" s="632"/>
      <c r="D29" s="632"/>
      <c r="E29" s="632"/>
      <c r="F29" s="116">
        <f>'Suivi MF1'!D19</f>
        <v>8</v>
      </c>
      <c r="G29" s="105">
        <f>'Suivi MF1'!E19</f>
        <v>0</v>
      </c>
      <c r="H29" s="13"/>
    </row>
    <row r="30" spans="1:8" ht="12.75" thickBot="1">
      <c r="A30" s="633" t="s">
        <v>94</v>
      </c>
      <c r="B30" s="634"/>
      <c r="C30" s="634"/>
      <c r="D30" s="634"/>
      <c r="E30" s="634"/>
      <c r="F30" s="635"/>
      <c r="G30" s="107" t="e">
        <f>'Suivi MF1'!E20</f>
        <v>#DIV/0!</v>
      </c>
      <c r="H30" s="13"/>
    </row>
    <row r="31" spans="1:8" ht="12.75">
      <c r="A31" s="641" t="str">
        <f>'Suivi MF1'!A21</f>
        <v>Module THEORIE </v>
      </c>
      <c r="B31" s="642"/>
      <c r="C31" s="642"/>
      <c r="D31" s="642"/>
      <c r="E31" s="643"/>
      <c r="F31" s="123"/>
      <c r="G31" s="277"/>
      <c r="H31" s="13"/>
    </row>
    <row r="32" spans="1:8" ht="12.75">
      <c r="A32" s="631" t="str">
        <f>'Suivi MF1'!A22:C22</f>
        <v>11) Physiopathologie</v>
      </c>
      <c r="B32" s="632"/>
      <c r="C32" s="632"/>
      <c r="D32" s="632"/>
      <c r="E32" s="636"/>
      <c r="F32" s="117">
        <f>'Suivi MF1'!D22</f>
        <v>8</v>
      </c>
      <c r="G32" s="105">
        <f>'Suivi MF1'!E22</f>
        <v>0</v>
      </c>
      <c r="H32" s="13"/>
    </row>
    <row r="33" spans="1:8" ht="12.75">
      <c r="A33" s="631" t="str">
        <f>'Suivi MF1'!A23:C23</f>
        <v>12) La désaturation </v>
      </c>
      <c r="B33" s="632"/>
      <c r="C33" s="632"/>
      <c r="D33" s="632"/>
      <c r="E33" s="636"/>
      <c r="F33" s="117">
        <f>'Suivi MF1'!D23</f>
        <v>8</v>
      </c>
      <c r="G33" s="105">
        <f>'Suivi MF1'!E23</f>
        <v>0</v>
      </c>
      <c r="H33" s="13"/>
    </row>
    <row r="34" spans="1:8" ht="12.75">
      <c r="A34" s="631" t="str">
        <f>'Suivi MF1'!A24:C24</f>
        <v>13) Entretien Culture G et réglementation </v>
      </c>
      <c r="B34" s="632"/>
      <c r="C34" s="632"/>
      <c r="D34" s="632"/>
      <c r="E34" s="636"/>
      <c r="F34" s="117">
        <f>'Suivi MF1'!D24</f>
        <v>8</v>
      </c>
      <c r="G34" s="105">
        <f>'Suivi MF1'!E24</f>
        <v>0</v>
      </c>
      <c r="H34" s="13"/>
    </row>
    <row r="35" spans="1:8" ht="13.5" thickBot="1">
      <c r="A35" s="631" t="str">
        <f>'Suivi MF1'!A25:C25</f>
        <v>14) Entretien milieu associatif </v>
      </c>
      <c r="B35" s="632"/>
      <c r="C35" s="632"/>
      <c r="D35" s="632"/>
      <c r="E35" s="636"/>
      <c r="F35" s="117">
        <f>'Suivi MF1'!D25</f>
        <v>8</v>
      </c>
      <c r="G35" s="105">
        <f>'Suivi MF1'!E25</f>
        <v>0</v>
      </c>
      <c r="H35" s="13"/>
    </row>
    <row r="36" spans="1:8" ht="12.75" thickBot="1">
      <c r="A36" s="637" t="s">
        <v>94</v>
      </c>
      <c r="B36" s="638"/>
      <c r="C36" s="638"/>
      <c r="D36" s="638"/>
      <c r="E36" s="638"/>
      <c r="F36" s="638"/>
      <c r="G36" s="107" t="e">
        <f>'Suivi MF1'!E26</f>
        <v>#DIV/0!</v>
      </c>
      <c r="H36" s="13"/>
    </row>
    <row r="37" spans="1:8" ht="13.5" thickBot="1">
      <c r="A37" s="639" t="s">
        <v>41</v>
      </c>
      <c r="B37" s="640"/>
      <c r="C37" s="640"/>
      <c r="D37" s="640"/>
      <c r="E37" s="640"/>
      <c r="F37" s="24">
        <f>'Suivi MF1'!D27</f>
        <v>10</v>
      </c>
      <c r="G37" s="278" t="e">
        <f>'Suivi MF1'!E27</f>
        <v>#DIV/0!</v>
      </c>
      <c r="H37" s="13"/>
    </row>
    <row r="38" spans="1:7" ht="12">
      <c r="A38" s="73"/>
      <c r="B38" s="74"/>
      <c r="C38" s="74"/>
      <c r="D38" s="74"/>
      <c r="E38" s="74"/>
      <c r="F38" s="74"/>
      <c r="G38" s="75"/>
    </row>
    <row r="39" spans="1:7" ht="12.75">
      <c r="A39" s="527" t="s">
        <v>42</v>
      </c>
      <c r="B39" s="528"/>
      <c r="C39" s="529" t="str">
        <f>'Tableau de bord'!D3</f>
        <v>xxxxxxxxxxxxxxxxxxxxxxxx</v>
      </c>
      <c r="D39" s="529"/>
      <c r="E39" s="537" t="str">
        <f>'Tableau de bord'!D2</f>
        <v>xxxxxxxxxxxxxxxxxxxxxxxx</v>
      </c>
      <c r="F39" s="537"/>
      <c r="G39" s="538"/>
    </row>
    <row r="40" spans="1:7" ht="12">
      <c r="A40" s="555" t="s">
        <v>43</v>
      </c>
      <c r="B40" s="556"/>
      <c r="C40" s="556"/>
      <c r="D40" s="556"/>
      <c r="E40" s="556"/>
      <c r="F40" s="556"/>
      <c r="G40" s="557"/>
    </row>
    <row r="41" spans="1:7" ht="12">
      <c r="A41" s="555"/>
      <c r="B41" s="556"/>
      <c r="C41" s="556"/>
      <c r="D41" s="556"/>
      <c r="E41" s="556"/>
      <c r="F41" s="556"/>
      <c r="G41" s="557"/>
    </row>
    <row r="42" spans="1:7" ht="12.75">
      <c r="A42" s="78" t="s">
        <v>44</v>
      </c>
      <c r="B42" s="50" t="s">
        <v>71</v>
      </c>
      <c r="C42" s="528" t="s">
        <v>3</v>
      </c>
      <c r="D42" s="528"/>
      <c r="E42" s="528" t="s">
        <v>4</v>
      </c>
      <c r="F42" s="528"/>
      <c r="G42" s="80" t="s">
        <v>5</v>
      </c>
    </row>
    <row r="43" spans="1:7" ht="12">
      <c r="A43" s="81"/>
      <c r="B43" s="33"/>
      <c r="C43" s="33"/>
      <c r="D43" s="33"/>
      <c r="E43" s="33"/>
      <c r="F43" s="33"/>
      <c r="G43" s="82"/>
    </row>
    <row r="44" spans="1:7" ht="22.5">
      <c r="A44" s="561" t="str">
        <f>'Tableau de bord'!D4</f>
        <v>xxxxxxxxxxxxxxxxxxxxxxxx</v>
      </c>
      <c r="B44" s="83" t="str">
        <f>'Tableau de bord'!D5</f>
        <v>xxxxxxxxxxxxxxxxxxxxxxxx</v>
      </c>
      <c r="C44" s="562" t="str">
        <f>'Tableau de bord'!D6</f>
        <v>xxxxxxxxxxxxxxxxxxxxxxxx</v>
      </c>
      <c r="D44" s="562"/>
      <c r="E44" s="562" t="str">
        <f>'Tableau de bord'!D7</f>
        <v>xxxxxxxxxxxxxxxxxxxxxxxx</v>
      </c>
      <c r="F44" s="562"/>
      <c r="G44" s="84" t="str">
        <f>'Tableau de bord'!D8</f>
        <v>xxxxxxxxxxxxxxxxxxxxxxxx</v>
      </c>
    </row>
    <row r="45" spans="1:7" ht="12">
      <c r="A45" s="561"/>
      <c r="B45" s="33"/>
      <c r="C45" s="33"/>
      <c r="D45" s="33"/>
      <c r="E45" s="33"/>
      <c r="F45" s="33"/>
      <c r="G45" s="82"/>
    </row>
    <row r="46" spans="1:7" ht="12">
      <c r="A46" s="81"/>
      <c r="B46" s="33"/>
      <c r="C46" s="33"/>
      <c r="D46" s="33"/>
      <c r="E46" s="33"/>
      <c r="F46" s="33"/>
      <c r="G46" s="82"/>
    </row>
    <row r="47" spans="1:7" ht="12.75">
      <c r="A47" s="85"/>
      <c r="B47" s="33"/>
      <c r="C47" s="33"/>
      <c r="D47" s="33"/>
      <c r="E47" s="33"/>
      <c r="F47" s="33"/>
      <c r="G47" s="82"/>
    </row>
    <row r="48" spans="1:7" ht="12">
      <c r="A48" s="81"/>
      <c r="B48" s="33"/>
      <c r="C48" s="33"/>
      <c r="D48" s="33"/>
      <c r="E48" s="33"/>
      <c r="F48" s="33"/>
      <c r="G48" s="82"/>
    </row>
    <row r="49" spans="1:7" ht="12.75" thickBot="1">
      <c r="A49" s="86"/>
      <c r="B49" s="76"/>
      <c r="C49" s="76"/>
      <c r="D49" s="76"/>
      <c r="E49" s="76"/>
      <c r="F49" s="76"/>
      <c r="G49" s="77"/>
    </row>
    <row r="53" ht="12.75">
      <c r="A53" s="253" t="s">
        <v>162</v>
      </c>
    </row>
  </sheetData>
  <sheetProtection sheet="1"/>
  <mergeCells count="50">
    <mergeCell ref="A1:A4"/>
    <mergeCell ref="B1:G4"/>
    <mergeCell ref="A5:G5"/>
    <mergeCell ref="A7:B7"/>
    <mergeCell ref="A8:B8"/>
    <mergeCell ref="A9:B9"/>
    <mergeCell ref="E7:G7"/>
    <mergeCell ref="C7:D7"/>
    <mergeCell ref="C8:D8"/>
    <mergeCell ref="E8:G8"/>
    <mergeCell ref="A10:B10"/>
    <mergeCell ref="A11:G12"/>
    <mergeCell ref="A13:E14"/>
    <mergeCell ref="F13:F14"/>
    <mergeCell ref="G13:G14"/>
    <mergeCell ref="A15:E15"/>
    <mergeCell ref="A16:E16"/>
    <mergeCell ref="A17:E17"/>
    <mergeCell ref="A18:F18"/>
    <mergeCell ref="A19:E19"/>
    <mergeCell ref="A20:E20"/>
    <mergeCell ref="A21:E21"/>
    <mergeCell ref="A31:E31"/>
    <mergeCell ref="A32:E32"/>
    <mergeCell ref="A33:E33"/>
    <mergeCell ref="A22:E22"/>
    <mergeCell ref="A23:E23"/>
    <mergeCell ref="A24:E24"/>
    <mergeCell ref="A25:F25"/>
    <mergeCell ref="A26:E26"/>
    <mergeCell ref="A27:E27"/>
    <mergeCell ref="A44:A45"/>
    <mergeCell ref="C44:D44"/>
    <mergeCell ref="E44:F44"/>
    <mergeCell ref="A34:E34"/>
    <mergeCell ref="A35:E35"/>
    <mergeCell ref="A36:F36"/>
    <mergeCell ref="A37:E37"/>
    <mergeCell ref="A39:B39"/>
    <mergeCell ref="C39:D39"/>
    <mergeCell ref="C9:G9"/>
    <mergeCell ref="C10:D10"/>
    <mergeCell ref="F10:G10"/>
    <mergeCell ref="E39:G39"/>
    <mergeCell ref="A40:G41"/>
    <mergeCell ref="C42:D42"/>
    <mergeCell ref="E42:F42"/>
    <mergeCell ref="A28:E28"/>
    <mergeCell ref="A29:E29"/>
    <mergeCell ref="A30:F30"/>
  </mergeCells>
  <hyperlinks>
    <hyperlink ref="A53" location="'Suivi MF1'!A1" display="Suivi MF1"/>
  </hyperlinks>
  <printOptions/>
  <pageMargins left="0.39375" right="0.39375" top="0.39375" bottom="0.39375" header="0.5118055555555555" footer="0.5118055555555555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zoomScalePageLayoutView="0" workbookViewId="0" topLeftCell="A37">
      <selection activeCell="A52" sqref="A52"/>
    </sheetView>
  </sheetViews>
  <sheetFormatPr defaultColWidth="9.140625" defaultRowHeight="12.75"/>
  <cols>
    <col min="1" max="1" width="10.57421875" style="23" customWidth="1"/>
    <col min="2" max="2" width="15.57421875" style="23" customWidth="1"/>
    <col min="3" max="6" width="10.57421875" style="23" customWidth="1"/>
    <col min="7" max="7" width="20.57421875" style="23" customWidth="1"/>
    <col min="8" max="8" width="13.57421875" style="23" customWidth="1"/>
    <col min="9" max="9" width="20.57421875" style="23" customWidth="1"/>
    <col min="10" max="10" width="9.140625" style="23" customWidth="1"/>
    <col min="11" max="11" width="9.8515625" style="23" bestFit="1" customWidth="1"/>
    <col min="12" max="16384" width="9.140625" style="23" customWidth="1"/>
  </cols>
  <sheetData>
    <row r="1" spans="1:7" ht="12.75" customHeight="1">
      <c r="A1" s="581" t="s">
        <v>34</v>
      </c>
      <c r="B1" s="586" t="s">
        <v>78</v>
      </c>
      <c r="C1" s="587"/>
      <c r="D1" s="587"/>
      <c r="E1" s="587"/>
      <c r="F1" s="587"/>
      <c r="G1" s="588"/>
    </row>
    <row r="2" spans="1:7" ht="12.75" customHeight="1">
      <c r="A2" s="582"/>
      <c r="B2" s="589"/>
      <c r="C2" s="590"/>
      <c r="D2" s="590"/>
      <c r="E2" s="590"/>
      <c r="F2" s="590"/>
      <c r="G2" s="591"/>
    </row>
    <row r="3" spans="1:7" ht="12.75" customHeight="1">
      <c r="A3" s="582"/>
      <c r="B3" s="589"/>
      <c r="C3" s="590"/>
      <c r="D3" s="590"/>
      <c r="E3" s="590"/>
      <c r="F3" s="590"/>
      <c r="G3" s="591"/>
    </row>
    <row r="4" spans="1:7" ht="12.75" customHeight="1" thickBot="1">
      <c r="A4" s="582"/>
      <c r="B4" s="592"/>
      <c r="C4" s="593"/>
      <c r="D4" s="593"/>
      <c r="E4" s="593"/>
      <c r="F4" s="593"/>
      <c r="G4" s="594"/>
    </row>
    <row r="5" spans="1:7" ht="30" customHeight="1" thickBot="1">
      <c r="A5" s="583" t="s">
        <v>70</v>
      </c>
      <c r="B5" s="584"/>
      <c r="C5" s="584"/>
      <c r="D5" s="584"/>
      <c r="E5" s="584"/>
      <c r="F5" s="584"/>
      <c r="G5" s="585"/>
    </row>
    <row r="6" spans="1:7" ht="15" customHeight="1">
      <c r="A6" s="103"/>
      <c r="B6" s="34"/>
      <c r="C6" s="34"/>
      <c r="D6" s="34"/>
      <c r="E6" s="34"/>
      <c r="F6" s="34"/>
      <c r="G6" s="104"/>
    </row>
    <row r="7" spans="1:8" ht="24" customHeight="1">
      <c r="A7" s="531" t="s">
        <v>35</v>
      </c>
      <c r="B7" s="532"/>
      <c r="C7" s="629">
        <f>'Liste candidats'!B18</f>
        <v>0</v>
      </c>
      <c r="D7" s="629"/>
      <c r="E7" s="629">
        <f>'Liste candidats'!C18</f>
        <v>0</v>
      </c>
      <c r="F7" s="629"/>
      <c r="G7" s="630"/>
      <c r="H7" s="13"/>
    </row>
    <row r="8" spans="1:8" ht="24.75" customHeight="1">
      <c r="A8" s="531" t="s">
        <v>36</v>
      </c>
      <c r="B8" s="532"/>
      <c r="C8" s="666">
        <f>'Liste candidats'!D18</f>
        <v>0</v>
      </c>
      <c r="D8" s="666"/>
      <c r="E8" s="629">
        <f>'Liste candidats'!E18</f>
        <v>0</v>
      </c>
      <c r="F8" s="629"/>
      <c r="G8" s="630"/>
      <c r="H8" s="13"/>
    </row>
    <row r="9" spans="1:8" ht="24" customHeight="1">
      <c r="A9" s="531" t="s">
        <v>37</v>
      </c>
      <c r="B9" s="532"/>
      <c r="C9" s="627">
        <f>'Liste candidats'!H18</f>
        <v>0</v>
      </c>
      <c r="D9" s="627"/>
      <c r="E9" s="627"/>
      <c r="F9" s="627"/>
      <c r="G9" s="628"/>
      <c r="H9" s="13"/>
    </row>
    <row r="10" spans="1:8" ht="23.25" customHeight="1">
      <c r="A10" s="650" t="s">
        <v>38</v>
      </c>
      <c r="B10" s="651"/>
      <c r="C10" s="629">
        <f>'Liste candidats'!F18</f>
        <v>0</v>
      </c>
      <c r="D10" s="629"/>
      <c r="E10" s="60" t="s">
        <v>39</v>
      </c>
      <c r="F10" s="629">
        <f>'Liste candidats'!G18</f>
        <v>0</v>
      </c>
      <c r="G10" s="630"/>
      <c r="H10" s="13"/>
    </row>
    <row r="11" spans="1:8" ht="12.75" customHeight="1">
      <c r="A11" s="652" t="s">
        <v>53</v>
      </c>
      <c r="B11" s="653"/>
      <c r="C11" s="653"/>
      <c r="D11" s="653"/>
      <c r="E11" s="653"/>
      <c r="F11" s="653"/>
      <c r="G11" s="654"/>
      <c r="H11" s="13"/>
    </row>
    <row r="12" spans="1:8" ht="30.75" customHeight="1" thickBot="1">
      <c r="A12" s="652"/>
      <c r="B12" s="653"/>
      <c r="C12" s="653"/>
      <c r="D12" s="653"/>
      <c r="E12" s="653"/>
      <c r="F12" s="653"/>
      <c r="G12" s="654"/>
      <c r="H12" s="13"/>
    </row>
    <row r="13" spans="1:8" ht="12.75" customHeight="1">
      <c r="A13" s="655"/>
      <c r="B13" s="656"/>
      <c r="C13" s="656"/>
      <c r="D13" s="656"/>
      <c r="E13" s="657"/>
      <c r="F13" s="661" t="s">
        <v>65</v>
      </c>
      <c r="G13" s="663" t="s">
        <v>54</v>
      </c>
      <c r="H13" s="13"/>
    </row>
    <row r="14" spans="1:8" ht="12.75" customHeight="1" thickBot="1">
      <c r="A14" s="658"/>
      <c r="B14" s="659"/>
      <c r="C14" s="659"/>
      <c r="D14" s="659"/>
      <c r="E14" s="660"/>
      <c r="F14" s="662"/>
      <c r="G14" s="664"/>
      <c r="H14" s="13"/>
    </row>
    <row r="15" spans="1:8" ht="12.75">
      <c r="A15" s="665" t="str">
        <f>'Suivi MF1'!A5:L5</f>
        <v>Module CAPACITE PHYSIQUE </v>
      </c>
      <c r="B15" s="642"/>
      <c r="C15" s="642"/>
      <c r="D15" s="642"/>
      <c r="E15" s="642"/>
      <c r="F15" s="39"/>
      <c r="G15" s="79"/>
      <c r="H15" s="13"/>
    </row>
    <row r="16" spans="1:8" ht="12">
      <c r="A16" s="644" t="str">
        <f>'Suivi MF1'!A6:C6</f>
        <v>1) 500 mètres capelé (F/NF) </v>
      </c>
      <c r="B16" s="645"/>
      <c r="C16" s="645"/>
      <c r="D16" s="645"/>
      <c r="E16" s="645"/>
      <c r="F16" s="116" t="str">
        <f>'Suivi MF1'!D6</f>
        <v>Fait</v>
      </c>
      <c r="G16" s="105">
        <f>'Suivi MF1'!F6</f>
        <v>0</v>
      </c>
      <c r="H16" s="13"/>
    </row>
    <row r="17" spans="1:8" ht="12.75" thickBot="1">
      <c r="A17" s="644" t="str">
        <f>'Suivi MF1'!A7:C7</f>
        <v>2) Remontée tout moyen 25m </v>
      </c>
      <c r="B17" s="645"/>
      <c r="C17" s="645"/>
      <c r="D17" s="645"/>
      <c r="E17" s="645"/>
      <c r="F17" s="116">
        <f>'Suivi MF1'!D7</f>
        <v>8</v>
      </c>
      <c r="G17" s="105">
        <f>'Suivi MF1'!F7</f>
        <v>0</v>
      </c>
      <c r="H17" s="13"/>
    </row>
    <row r="18" spans="1:8" ht="13.5" thickBot="1">
      <c r="A18" s="669" t="str">
        <f>'Suivi MF1'!A8:C8</f>
        <v>Moyenne</v>
      </c>
      <c r="B18" s="670"/>
      <c r="C18" s="670"/>
      <c r="D18" s="670"/>
      <c r="E18" s="670"/>
      <c r="F18" s="671"/>
      <c r="G18" s="124" t="e">
        <f>'Suivi MF1'!F8</f>
        <v>#DIV/0!</v>
      </c>
      <c r="H18" s="13"/>
    </row>
    <row r="19" spans="1:8" ht="12.75">
      <c r="A19" s="641" t="str">
        <f>'Suivi MF1'!A9:L9</f>
        <v>Module PEDAGOGIE </v>
      </c>
      <c r="B19" s="642"/>
      <c r="C19" s="642"/>
      <c r="D19" s="642"/>
      <c r="E19" s="642"/>
      <c r="F19" s="72"/>
      <c r="G19" s="108"/>
      <c r="H19" s="13"/>
    </row>
    <row r="20" spans="1:8" ht="12">
      <c r="A20" s="644" t="str">
        <f>'Suivi MF1'!A10:C10</f>
        <v>3) Pédagogie de la pratique </v>
      </c>
      <c r="B20" s="645"/>
      <c r="C20" s="645"/>
      <c r="D20" s="645"/>
      <c r="E20" s="645"/>
      <c r="F20" s="116">
        <f>'Suivi MF1'!D10</f>
        <v>10</v>
      </c>
      <c r="G20" s="40">
        <f>'Suivi MF1'!F10</f>
        <v>0</v>
      </c>
      <c r="H20" s="13"/>
    </row>
    <row r="21" spans="1:8" ht="12">
      <c r="A21" s="644" t="str">
        <f>'Suivi MF1'!A11:C11</f>
        <v>4) Pédagogie de la théorie </v>
      </c>
      <c r="B21" s="645"/>
      <c r="C21" s="645"/>
      <c r="D21" s="645"/>
      <c r="E21" s="645"/>
      <c r="F21" s="116">
        <f>'Suivi MF1'!D11</f>
        <v>8</v>
      </c>
      <c r="G21" s="40">
        <f>'Suivi MF1'!F11</f>
        <v>0</v>
      </c>
      <c r="H21" s="13"/>
    </row>
    <row r="22" spans="1:8" ht="12">
      <c r="A22" s="644" t="str">
        <f>'Suivi MF1'!A12:C12</f>
        <v>5) Conduite de baptême </v>
      </c>
      <c r="B22" s="645"/>
      <c r="C22" s="645"/>
      <c r="D22" s="645"/>
      <c r="E22" s="645"/>
      <c r="F22" s="116">
        <f>'Suivi MF1'!D12</f>
        <v>10</v>
      </c>
      <c r="G22" s="40">
        <f>'Suivi MF1'!F12</f>
        <v>0</v>
      </c>
      <c r="H22" s="13"/>
    </row>
    <row r="23" spans="1:8" ht="12">
      <c r="A23" s="644" t="str">
        <f>'Suivi MF1'!A13:C13</f>
        <v>6) Démonstration de sauvetage aquatique (CAFSAN). </v>
      </c>
      <c r="B23" s="645"/>
      <c r="C23" s="645"/>
      <c r="D23" s="645"/>
      <c r="E23" s="645"/>
      <c r="F23" s="116">
        <f>'Suivi MF1'!D13</f>
        <v>10</v>
      </c>
      <c r="G23" s="40">
        <f>'Suivi MF1'!F13</f>
        <v>0</v>
      </c>
      <c r="H23" s="13"/>
    </row>
    <row r="24" spans="1:8" ht="12.75" thickBot="1">
      <c r="A24" s="644" t="str">
        <f>'Suivi MF1'!A14:C14</f>
        <v>7) Pédagogie des spécialités  </v>
      </c>
      <c r="B24" s="645"/>
      <c r="C24" s="645"/>
      <c r="D24" s="645"/>
      <c r="E24" s="645"/>
      <c r="F24" s="122">
        <f>'Suivi MF1'!D14</f>
        <v>8</v>
      </c>
      <c r="G24" s="109">
        <f>'Suivi MF1'!F14</f>
        <v>0</v>
      </c>
      <c r="H24" s="13"/>
    </row>
    <row r="25" spans="1:8" ht="13.5" thickBot="1">
      <c r="A25" s="669" t="str">
        <f>'Suivi MF1'!A15:C15</f>
        <v>Moyenne</v>
      </c>
      <c r="B25" s="670"/>
      <c r="C25" s="670"/>
      <c r="D25" s="670"/>
      <c r="E25" s="670"/>
      <c r="F25" s="671"/>
      <c r="G25" s="276" t="e">
        <f>'Suivi MF1'!F15</f>
        <v>#DIV/0!</v>
      </c>
      <c r="H25" s="13"/>
    </row>
    <row r="26" spans="1:8" ht="12.75">
      <c r="A26" s="641" t="str">
        <f>'Suivi MF1'!A16</f>
        <v>Module ORGANISATION, DIRECTION de plongée </v>
      </c>
      <c r="B26" s="642"/>
      <c r="C26" s="642"/>
      <c r="D26" s="642"/>
      <c r="E26" s="642"/>
      <c r="F26" s="108"/>
      <c r="G26" s="106"/>
      <c r="H26" s="13"/>
    </row>
    <row r="27" spans="1:8" ht="12.75">
      <c r="A27" s="631" t="str">
        <f>'Suivi MF1'!A17:C17</f>
        <v>8) Organisation et Direction </v>
      </c>
      <c r="B27" s="632"/>
      <c r="C27" s="632"/>
      <c r="D27" s="632"/>
      <c r="E27" s="632"/>
      <c r="F27" s="116">
        <f>'Suivi MF1'!D17</f>
        <v>10</v>
      </c>
      <c r="G27" s="105">
        <f>'Suivi MF1'!F17</f>
        <v>0</v>
      </c>
      <c r="H27" s="13"/>
    </row>
    <row r="28" spans="1:8" ht="12.75">
      <c r="A28" s="631" t="str">
        <f>'Suivi MF1'!A18:C18</f>
        <v>9) Implication dans le stage </v>
      </c>
      <c r="B28" s="632"/>
      <c r="C28" s="632"/>
      <c r="D28" s="632"/>
      <c r="E28" s="632"/>
      <c r="F28" s="116">
        <f>'Suivi MF1'!D18</f>
        <v>8</v>
      </c>
      <c r="G28" s="105">
        <f>'Suivi MF1'!F18</f>
        <v>0</v>
      </c>
      <c r="H28" s="13"/>
    </row>
    <row r="29" spans="1:8" ht="13.5" thickBot="1">
      <c r="A29" s="631" t="str">
        <f>'Suivi MF1'!A19:C19</f>
        <v>10) Assistance à la navigation </v>
      </c>
      <c r="B29" s="632"/>
      <c r="C29" s="632"/>
      <c r="D29" s="632"/>
      <c r="E29" s="632"/>
      <c r="F29" s="116">
        <f>'Suivi MF1'!D19</f>
        <v>8</v>
      </c>
      <c r="G29" s="105">
        <f>'Suivi MF1'!F19</f>
        <v>0</v>
      </c>
      <c r="H29" s="13"/>
    </row>
    <row r="30" spans="1:8" ht="13.5" thickBot="1">
      <c r="A30" s="669" t="str">
        <f>'Suivi MF1'!A20:C20</f>
        <v>Moyenne</v>
      </c>
      <c r="B30" s="670"/>
      <c r="C30" s="670"/>
      <c r="D30" s="670"/>
      <c r="E30" s="670"/>
      <c r="F30" s="671"/>
      <c r="G30" s="107" t="e">
        <f>'Suivi MF1'!F20</f>
        <v>#DIV/0!</v>
      </c>
      <c r="H30" s="13"/>
    </row>
    <row r="31" spans="1:8" ht="12.75">
      <c r="A31" s="641" t="str">
        <f>'Suivi MF1'!A21</f>
        <v>Module THEORIE </v>
      </c>
      <c r="B31" s="642"/>
      <c r="C31" s="642"/>
      <c r="D31" s="642"/>
      <c r="E31" s="643"/>
      <c r="F31" s="123"/>
      <c r="G31" s="277"/>
      <c r="H31" s="13"/>
    </row>
    <row r="32" spans="1:8" ht="12.75">
      <c r="A32" s="631" t="str">
        <f>'Suivi MF1'!A22:C22</f>
        <v>11) Physiopathologie</v>
      </c>
      <c r="B32" s="632"/>
      <c r="C32" s="632"/>
      <c r="D32" s="632"/>
      <c r="E32" s="636"/>
      <c r="F32" s="117">
        <f>'Suivi MF1'!D22</f>
        <v>8</v>
      </c>
      <c r="G32" s="105">
        <f>'Suivi MF1'!F22</f>
        <v>0</v>
      </c>
      <c r="H32" s="13"/>
    </row>
    <row r="33" spans="1:8" ht="12.75">
      <c r="A33" s="631" t="str">
        <f>'Suivi MF1'!A23:C23</f>
        <v>12) La désaturation </v>
      </c>
      <c r="B33" s="632"/>
      <c r="C33" s="632"/>
      <c r="D33" s="632"/>
      <c r="E33" s="636"/>
      <c r="F33" s="117">
        <f>'Suivi MF1'!D23</f>
        <v>8</v>
      </c>
      <c r="G33" s="105">
        <f>'Suivi MF1'!F23</f>
        <v>0</v>
      </c>
      <c r="H33" s="13"/>
    </row>
    <row r="34" spans="1:8" ht="12.75">
      <c r="A34" s="631" t="str">
        <f>'Suivi MF1'!A24:C24</f>
        <v>13) Entretien Culture G et réglementation </v>
      </c>
      <c r="B34" s="632"/>
      <c r="C34" s="632"/>
      <c r="D34" s="632"/>
      <c r="E34" s="636"/>
      <c r="F34" s="117">
        <f>'Suivi MF1'!D24</f>
        <v>8</v>
      </c>
      <c r="G34" s="105">
        <f>'Suivi MF1'!F24</f>
        <v>0</v>
      </c>
      <c r="H34" s="13"/>
    </row>
    <row r="35" spans="1:8" ht="13.5" thickBot="1">
      <c r="A35" s="631" t="str">
        <f>'Suivi MF1'!A25:C25</f>
        <v>14) Entretien milieu associatif </v>
      </c>
      <c r="B35" s="632"/>
      <c r="C35" s="632"/>
      <c r="D35" s="632"/>
      <c r="E35" s="636"/>
      <c r="F35" s="117">
        <f>'Suivi MF1'!D25</f>
        <v>8</v>
      </c>
      <c r="G35" s="105">
        <f>'Suivi MF1'!F25</f>
        <v>0</v>
      </c>
      <c r="H35" s="13"/>
    </row>
    <row r="36" spans="1:8" ht="13.5" thickBot="1">
      <c r="A36" s="669" t="str">
        <f>'Suivi MF1'!A26:C26</f>
        <v>Moyenne</v>
      </c>
      <c r="B36" s="670"/>
      <c r="C36" s="670"/>
      <c r="D36" s="670"/>
      <c r="E36" s="670"/>
      <c r="F36" s="671"/>
      <c r="G36" s="107" t="e">
        <f>'Suivi MF1'!F26</f>
        <v>#DIV/0!</v>
      </c>
      <c r="H36" s="13"/>
    </row>
    <row r="37" spans="1:8" ht="13.5" thickBot="1">
      <c r="A37" s="672" t="str">
        <f>'Suivi MF1'!A27:C27</f>
        <v>Moyenne générale</v>
      </c>
      <c r="B37" s="673"/>
      <c r="C37" s="673"/>
      <c r="D37" s="673"/>
      <c r="E37" s="674"/>
      <c r="F37" s="24">
        <f>'Suivi MF1'!D27</f>
        <v>10</v>
      </c>
      <c r="G37" s="278" t="e">
        <f>'Suivi MF1'!F27</f>
        <v>#DIV/0!</v>
      </c>
      <c r="H37" s="13"/>
    </row>
    <row r="38" spans="1:7" ht="12">
      <c r="A38" s="73"/>
      <c r="B38" s="74"/>
      <c r="C38" s="74"/>
      <c r="D38" s="74"/>
      <c r="E38" s="74"/>
      <c r="F38" s="74"/>
      <c r="G38" s="75"/>
    </row>
    <row r="39" spans="1:7" ht="12.75">
      <c r="A39" s="527" t="s">
        <v>42</v>
      </c>
      <c r="B39" s="528"/>
      <c r="C39" s="529" t="str">
        <f>'Tableau de bord'!D3</f>
        <v>xxxxxxxxxxxxxxxxxxxxxxxx</v>
      </c>
      <c r="D39" s="529"/>
      <c r="E39" s="537" t="str">
        <f>'Tableau de bord'!D2</f>
        <v>xxxxxxxxxxxxxxxxxxxxxxxx</v>
      </c>
      <c r="F39" s="537"/>
      <c r="G39" s="538"/>
    </row>
    <row r="40" spans="1:7" ht="12">
      <c r="A40" s="555" t="s">
        <v>43</v>
      </c>
      <c r="B40" s="556"/>
      <c r="C40" s="556"/>
      <c r="D40" s="556"/>
      <c r="E40" s="556"/>
      <c r="F40" s="556"/>
      <c r="G40" s="557"/>
    </row>
    <row r="41" spans="1:7" ht="12">
      <c r="A41" s="555"/>
      <c r="B41" s="556"/>
      <c r="C41" s="556"/>
      <c r="D41" s="556"/>
      <c r="E41" s="556"/>
      <c r="F41" s="556"/>
      <c r="G41" s="557"/>
    </row>
    <row r="42" spans="1:7" ht="12.75">
      <c r="A42" s="78" t="s">
        <v>44</v>
      </c>
      <c r="B42" s="50" t="s">
        <v>71</v>
      </c>
      <c r="C42" s="528" t="s">
        <v>3</v>
      </c>
      <c r="D42" s="528"/>
      <c r="E42" s="528" t="s">
        <v>4</v>
      </c>
      <c r="F42" s="528"/>
      <c r="G42" s="80" t="s">
        <v>5</v>
      </c>
    </row>
    <row r="43" spans="1:7" ht="12">
      <c r="A43" s="81"/>
      <c r="B43" s="33"/>
      <c r="C43" s="33"/>
      <c r="D43" s="33"/>
      <c r="E43" s="33"/>
      <c r="F43" s="33"/>
      <c r="G43" s="82"/>
    </row>
    <row r="44" spans="1:7" ht="22.5">
      <c r="A44" s="561" t="str">
        <f>'Tableau de bord'!D4</f>
        <v>xxxxxxxxxxxxxxxxxxxxxxxx</v>
      </c>
      <c r="B44" s="83" t="str">
        <f>'Tableau de bord'!D5</f>
        <v>xxxxxxxxxxxxxxxxxxxxxxxx</v>
      </c>
      <c r="C44" s="562" t="str">
        <f>'Tableau de bord'!D6</f>
        <v>xxxxxxxxxxxxxxxxxxxxxxxx</v>
      </c>
      <c r="D44" s="562"/>
      <c r="E44" s="562" t="str">
        <f>'Tableau de bord'!D7</f>
        <v>xxxxxxxxxxxxxxxxxxxxxxxx</v>
      </c>
      <c r="F44" s="562"/>
      <c r="G44" s="84" t="str">
        <f>'Tableau de bord'!D8</f>
        <v>xxxxxxxxxxxxxxxxxxxxxxxx</v>
      </c>
    </row>
    <row r="45" spans="1:7" ht="12">
      <c r="A45" s="561"/>
      <c r="B45" s="33"/>
      <c r="C45" s="33"/>
      <c r="D45" s="33"/>
      <c r="E45" s="33"/>
      <c r="F45" s="33"/>
      <c r="G45" s="82"/>
    </row>
    <row r="46" spans="1:7" ht="12">
      <c r="A46" s="81"/>
      <c r="B46" s="33"/>
      <c r="C46" s="33"/>
      <c r="D46" s="33"/>
      <c r="E46" s="33"/>
      <c r="F46" s="33"/>
      <c r="G46" s="82"/>
    </row>
    <row r="47" spans="1:7" ht="12.75">
      <c r="A47" s="85"/>
      <c r="B47" s="33"/>
      <c r="C47" s="33"/>
      <c r="D47" s="33"/>
      <c r="E47" s="33"/>
      <c r="F47" s="33"/>
      <c r="G47" s="82"/>
    </row>
    <row r="48" spans="1:7" ht="12">
      <c r="A48" s="81"/>
      <c r="B48" s="33"/>
      <c r="C48" s="33"/>
      <c r="D48" s="33"/>
      <c r="E48" s="33"/>
      <c r="F48" s="33"/>
      <c r="G48" s="82"/>
    </row>
    <row r="49" spans="1:7" ht="12.75" thickBot="1">
      <c r="A49" s="86"/>
      <c r="B49" s="76"/>
      <c r="C49" s="76"/>
      <c r="D49" s="76"/>
      <c r="E49" s="76"/>
      <c r="F49" s="76"/>
      <c r="G49" s="77"/>
    </row>
    <row r="52" ht="12.75">
      <c r="A52" s="253" t="s">
        <v>162</v>
      </c>
    </row>
  </sheetData>
  <sheetProtection sheet="1"/>
  <mergeCells count="50">
    <mergeCell ref="A8:B8"/>
    <mergeCell ref="A9:B9"/>
    <mergeCell ref="A10:B10"/>
    <mergeCell ref="A1:A4"/>
    <mergeCell ref="B1:G4"/>
    <mergeCell ref="A5:G5"/>
    <mergeCell ref="A7:B7"/>
    <mergeCell ref="C7:D7"/>
    <mergeCell ref="E7:G7"/>
    <mergeCell ref="A11:G12"/>
    <mergeCell ref="A13:E14"/>
    <mergeCell ref="F13:F14"/>
    <mergeCell ref="G13:G14"/>
    <mergeCell ref="A15:E15"/>
    <mergeCell ref="A16:E16"/>
    <mergeCell ref="A17:E17"/>
    <mergeCell ref="A18:F18"/>
    <mergeCell ref="A19:E19"/>
    <mergeCell ref="A20:E20"/>
    <mergeCell ref="A21:E21"/>
    <mergeCell ref="A22:E22"/>
    <mergeCell ref="A23:E23"/>
    <mergeCell ref="A24:E24"/>
    <mergeCell ref="A25:F25"/>
    <mergeCell ref="A26:E26"/>
    <mergeCell ref="A27:E27"/>
    <mergeCell ref="A28:E28"/>
    <mergeCell ref="A29:E29"/>
    <mergeCell ref="A30:F30"/>
    <mergeCell ref="A31:E31"/>
    <mergeCell ref="A32:E32"/>
    <mergeCell ref="A33:E33"/>
    <mergeCell ref="A34:E34"/>
    <mergeCell ref="A35:E35"/>
    <mergeCell ref="A36:F36"/>
    <mergeCell ref="A37:E37"/>
    <mergeCell ref="A39:B39"/>
    <mergeCell ref="C39:D39"/>
    <mergeCell ref="A40:G41"/>
    <mergeCell ref="E39:G39"/>
    <mergeCell ref="C42:D42"/>
    <mergeCell ref="E42:F42"/>
    <mergeCell ref="A44:A45"/>
    <mergeCell ref="C44:D44"/>
    <mergeCell ref="E44:F44"/>
    <mergeCell ref="C8:D8"/>
    <mergeCell ref="E8:G8"/>
    <mergeCell ref="C9:G9"/>
    <mergeCell ref="C10:D10"/>
    <mergeCell ref="F10:G10"/>
  </mergeCells>
  <hyperlinks>
    <hyperlink ref="A52" location="'Suivi MF1'!A1" display="Suivi MF1"/>
  </hyperlinks>
  <printOptions/>
  <pageMargins left="0.39375" right="0.39375" top="0.39375" bottom="0.39375" header="0.5118055555555555" footer="0.5118055555555555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GJ53"/>
  <sheetViews>
    <sheetView zoomScalePageLayoutView="0" workbookViewId="0" topLeftCell="A40">
      <selection activeCell="A53" sqref="A53"/>
    </sheetView>
  </sheetViews>
  <sheetFormatPr defaultColWidth="9.140625" defaultRowHeight="12.75"/>
  <cols>
    <col min="1" max="1" width="10.57421875" style="23" customWidth="1"/>
    <col min="2" max="2" width="15.57421875" style="23" customWidth="1"/>
    <col min="3" max="6" width="10.57421875" style="23" customWidth="1"/>
    <col min="7" max="7" width="20.57421875" style="23" customWidth="1"/>
    <col min="8" max="108" width="9.140625" style="275" customWidth="1"/>
    <col min="109" max="16384" width="9.140625" style="23" customWidth="1"/>
  </cols>
  <sheetData>
    <row r="1" spans="1:7" ht="12.75" customHeight="1">
      <c r="A1" s="581" t="s">
        <v>34</v>
      </c>
      <c r="B1" s="586" t="s">
        <v>78</v>
      </c>
      <c r="C1" s="587"/>
      <c r="D1" s="587"/>
      <c r="E1" s="587"/>
      <c r="F1" s="587"/>
      <c r="G1" s="588"/>
    </row>
    <row r="2" spans="1:7" ht="12.75" customHeight="1">
      <c r="A2" s="582"/>
      <c r="B2" s="589"/>
      <c r="C2" s="590"/>
      <c r="D2" s="590"/>
      <c r="E2" s="590"/>
      <c r="F2" s="590"/>
      <c r="G2" s="591"/>
    </row>
    <row r="3" spans="1:7" ht="12.75" customHeight="1">
      <c r="A3" s="582"/>
      <c r="B3" s="589"/>
      <c r="C3" s="590"/>
      <c r="D3" s="590"/>
      <c r="E3" s="590"/>
      <c r="F3" s="590"/>
      <c r="G3" s="591"/>
    </row>
    <row r="4" spans="1:7" ht="12.75" customHeight="1" thickBot="1">
      <c r="A4" s="582"/>
      <c r="B4" s="592"/>
      <c r="C4" s="593"/>
      <c r="D4" s="593"/>
      <c r="E4" s="593"/>
      <c r="F4" s="593"/>
      <c r="G4" s="594"/>
    </row>
    <row r="5" spans="1:7" ht="30" customHeight="1" thickBot="1">
      <c r="A5" s="583" t="s">
        <v>70</v>
      </c>
      <c r="B5" s="584"/>
      <c r="C5" s="584"/>
      <c r="D5" s="584"/>
      <c r="E5" s="584"/>
      <c r="F5" s="584"/>
      <c r="G5" s="585"/>
    </row>
    <row r="6" spans="1:7" ht="15" customHeight="1">
      <c r="A6" s="103"/>
      <c r="B6" s="34"/>
      <c r="C6" s="34"/>
      <c r="D6" s="34"/>
      <c r="E6" s="34"/>
      <c r="F6" s="34"/>
      <c r="G6" s="104"/>
    </row>
    <row r="7" spans="1:7" ht="24" customHeight="1">
      <c r="A7" s="531" t="s">
        <v>35</v>
      </c>
      <c r="B7" s="532"/>
      <c r="C7" s="677">
        <f>'Liste candidats'!B19</f>
        <v>0</v>
      </c>
      <c r="D7" s="677"/>
      <c r="E7" s="677">
        <f>'Liste candidats'!C25</f>
        <v>0</v>
      </c>
      <c r="F7" s="677"/>
      <c r="G7" s="630"/>
    </row>
    <row r="8" spans="1:7" ht="24.75" customHeight="1">
      <c r="A8" s="531" t="s">
        <v>36</v>
      </c>
      <c r="B8" s="532"/>
      <c r="C8" s="681">
        <f>'Liste candidats'!D19</f>
        <v>0</v>
      </c>
      <c r="D8" s="681"/>
      <c r="E8" s="677">
        <f>'Liste candidats'!E19</f>
        <v>0</v>
      </c>
      <c r="F8" s="677"/>
      <c r="G8" s="630"/>
    </row>
    <row r="9" spans="1:7" ht="24" customHeight="1">
      <c r="A9" s="531" t="s">
        <v>37</v>
      </c>
      <c r="B9" s="532"/>
      <c r="C9" s="676">
        <f>'Liste candidats'!H19</f>
        <v>0</v>
      </c>
      <c r="D9" s="676"/>
      <c r="E9" s="676"/>
      <c r="F9" s="676"/>
      <c r="G9" s="628"/>
    </row>
    <row r="10" spans="1:7" ht="23.25" customHeight="1">
      <c r="A10" s="650" t="s">
        <v>38</v>
      </c>
      <c r="B10" s="651"/>
      <c r="C10" s="677">
        <f>'Liste candidats'!F19</f>
        <v>0</v>
      </c>
      <c r="D10" s="677"/>
      <c r="E10" s="60" t="s">
        <v>39</v>
      </c>
      <c r="F10" s="677">
        <f>'Liste candidats'!G19</f>
        <v>0</v>
      </c>
      <c r="G10" s="630"/>
    </row>
    <row r="11" spans="1:7" ht="12.75" customHeight="1">
      <c r="A11" s="652" t="s">
        <v>53</v>
      </c>
      <c r="B11" s="653"/>
      <c r="C11" s="653"/>
      <c r="D11" s="653"/>
      <c r="E11" s="653"/>
      <c r="F11" s="653"/>
      <c r="G11" s="654"/>
    </row>
    <row r="12" spans="1:7" ht="30.75" customHeight="1" thickBot="1">
      <c r="A12" s="652"/>
      <c r="B12" s="653"/>
      <c r="C12" s="653"/>
      <c r="D12" s="653"/>
      <c r="E12" s="653"/>
      <c r="F12" s="653"/>
      <c r="G12" s="654"/>
    </row>
    <row r="13" spans="1:7" ht="12.75" customHeight="1">
      <c r="A13" s="655"/>
      <c r="B13" s="656"/>
      <c r="C13" s="656"/>
      <c r="D13" s="656"/>
      <c r="E13" s="657"/>
      <c r="F13" s="661" t="s">
        <v>65</v>
      </c>
      <c r="G13" s="663" t="s">
        <v>54</v>
      </c>
    </row>
    <row r="14" spans="1:7" ht="12.75" customHeight="1" thickBot="1">
      <c r="A14" s="658"/>
      <c r="B14" s="659"/>
      <c r="C14" s="659"/>
      <c r="D14" s="659"/>
      <c r="E14" s="660"/>
      <c r="F14" s="662"/>
      <c r="G14" s="664"/>
    </row>
    <row r="15" spans="1:7" ht="12.75">
      <c r="A15" s="665" t="str">
        <f>'Suivi MF1'!A5:L5</f>
        <v>Module CAPACITE PHYSIQUE </v>
      </c>
      <c r="B15" s="642"/>
      <c r="C15" s="642"/>
      <c r="D15" s="642"/>
      <c r="E15" s="642"/>
      <c r="F15" s="39"/>
      <c r="G15" s="79"/>
    </row>
    <row r="16" spans="1:7" ht="12">
      <c r="A16" s="644" t="str">
        <f>'Suivi MF1'!A6:C6</f>
        <v>1) 500 mètres capelé (F/NF) </v>
      </c>
      <c r="B16" s="645"/>
      <c r="C16" s="645"/>
      <c r="D16" s="645"/>
      <c r="E16" s="645"/>
      <c r="F16" s="116" t="str">
        <f>'Suivi MF1'!D6</f>
        <v>Fait</v>
      </c>
      <c r="G16" s="105">
        <f>'Suivi MF1'!G6</f>
        <v>0</v>
      </c>
    </row>
    <row r="17" spans="1:7" ht="12.75" thickBot="1">
      <c r="A17" s="644" t="str">
        <f>'Suivi MF1'!A7:C7</f>
        <v>2) Remontée tout moyen 25m </v>
      </c>
      <c r="B17" s="645"/>
      <c r="C17" s="645"/>
      <c r="D17" s="645"/>
      <c r="E17" s="645"/>
      <c r="F17" s="116">
        <f>'Suivi MF1'!D7</f>
        <v>8</v>
      </c>
      <c r="G17" s="105">
        <f>'Suivi MF1'!G7</f>
        <v>0</v>
      </c>
    </row>
    <row r="18" spans="1:192" ht="13.5" thickBot="1">
      <c r="A18" s="669" t="str">
        <f>'Suivi MF1'!A8:C8</f>
        <v>Moyenne</v>
      </c>
      <c r="B18" s="670"/>
      <c r="C18" s="670"/>
      <c r="D18" s="670"/>
      <c r="E18" s="670"/>
      <c r="F18" s="671"/>
      <c r="G18" s="124" t="e">
        <f>'Suivi MF1'!G8</f>
        <v>#DIV/0!</v>
      </c>
      <c r="H18" s="279"/>
      <c r="I18" s="675"/>
      <c r="J18" s="675"/>
      <c r="K18" s="675"/>
      <c r="L18" s="675"/>
      <c r="M18" s="675"/>
      <c r="N18" s="675"/>
      <c r="O18" s="675"/>
      <c r="P18" s="675"/>
      <c r="Q18" s="675"/>
      <c r="R18" s="675"/>
      <c r="S18" s="675"/>
      <c r="T18" s="675"/>
      <c r="U18" s="675"/>
      <c r="V18" s="675"/>
      <c r="W18" s="675"/>
      <c r="X18" s="675"/>
      <c r="Y18" s="675"/>
      <c r="Z18" s="675"/>
      <c r="AA18" s="675"/>
      <c r="AB18" s="675"/>
      <c r="AC18" s="675"/>
      <c r="AD18" s="675"/>
      <c r="AE18" s="675"/>
      <c r="AF18" s="675"/>
      <c r="AG18" s="675"/>
      <c r="AH18" s="675"/>
      <c r="AI18" s="675"/>
      <c r="AJ18" s="675"/>
      <c r="AK18" s="675"/>
      <c r="AL18" s="675"/>
      <c r="AM18" s="675"/>
      <c r="AN18" s="675"/>
      <c r="AO18" s="675"/>
      <c r="AP18" s="675"/>
      <c r="AQ18" s="675"/>
      <c r="AR18" s="675"/>
      <c r="AS18" s="675"/>
      <c r="AT18" s="675"/>
      <c r="AU18" s="675"/>
      <c r="AV18" s="675"/>
      <c r="AW18" s="675"/>
      <c r="AX18" s="675"/>
      <c r="AY18" s="675"/>
      <c r="AZ18" s="675"/>
      <c r="BA18" s="675"/>
      <c r="BB18" s="675"/>
      <c r="BC18" s="675"/>
      <c r="BD18" s="675"/>
      <c r="BE18" s="675"/>
      <c r="BF18" s="675"/>
      <c r="BG18" s="675"/>
      <c r="BH18" s="675"/>
      <c r="BI18" s="675"/>
      <c r="BJ18" s="675"/>
      <c r="BK18" s="675"/>
      <c r="BL18" s="675"/>
      <c r="BM18" s="675"/>
      <c r="BN18" s="675"/>
      <c r="BO18" s="675"/>
      <c r="BP18" s="675"/>
      <c r="BQ18" s="675"/>
      <c r="BR18" s="675"/>
      <c r="BS18" s="675"/>
      <c r="BT18" s="675"/>
      <c r="BU18" s="675"/>
      <c r="BV18" s="675"/>
      <c r="BW18" s="675"/>
      <c r="BX18" s="675"/>
      <c r="BY18" s="675"/>
      <c r="BZ18" s="675"/>
      <c r="CA18" s="675"/>
      <c r="CB18" s="675"/>
      <c r="CC18" s="675"/>
      <c r="CD18" s="675"/>
      <c r="CE18" s="675"/>
      <c r="CF18" s="675"/>
      <c r="CG18" s="675"/>
      <c r="CH18" s="675"/>
      <c r="CI18" s="675"/>
      <c r="CJ18" s="675"/>
      <c r="CK18" s="675"/>
      <c r="CL18" s="675"/>
      <c r="CM18" s="675"/>
      <c r="CN18" s="675"/>
      <c r="CO18" s="675"/>
      <c r="CP18" s="675"/>
      <c r="CQ18" s="675"/>
      <c r="CR18" s="675"/>
      <c r="CS18" s="675"/>
      <c r="CT18" s="675"/>
      <c r="CU18" s="675"/>
      <c r="CV18" s="675"/>
      <c r="CW18" s="675"/>
      <c r="CX18" s="675"/>
      <c r="CY18" s="675"/>
      <c r="CZ18" s="675"/>
      <c r="DA18" s="669"/>
      <c r="DB18" s="670"/>
      <c r="DC18" s="670"/>
      <c r="DD18" s="670"/>
      <c r="DE18" s="670"/>
      <c r="DF18" s="671"/>
      <c r="DG18" s="669"/>
      <c r="DH18" s="670"/>
      <c r="DI18" s="670"/>
      <c r="DJ18" s="670"/>
      <c r="DK18" s="670"/>
      <c r="DL18" s="671"/>
      <c r="DM18" s="669"/>
      <c r="DN18" s="670"/>
      <c r="DO18" s="670"/>
      <c r="DP18" s="670"/>
      <c r="DQ18" s="670"/>
      <c r="DR18" s="671"/>
      <c r="DS18" s="669"/>
      <c r="DT18" s="670"/>
      <c r="DU18" s="670"/>
      <c r="DV18" s="670"/>
      <c r="DW18" s="670"/>
      <c r="DX18" s="671"/>
      <c r="DY18" s="669"/>
      <c r="DZ18" s="670"/>
      <c r="EA18" s="670"/>
      <c r="EB18" s="670"/>
      <c r="EC18" s="670"/>
      <c r="ED18" s="671"/>
      <c r="EE18" s="669"/>
      <c r="EF18" s="670"/>
      <c r="EG18" s="670"/>
      <c r="EH18" s="670"/>
      <c r="EI18" s="670"/>
      <c r="EJ18" s="671"/>
      <c r="EK18" s="669"/>
      <c r="EL18" s="670"/>
      <c r="EM18" s="670"/>
      <c r="EN18" s="670"/>
      <c r="EO18" s="670"/>
      <c r="EP18" s="671"/>
      <c r="EQ18" s="669"/>
      <c r="ER18" s="670"/>
      <c r="ES18" s="670"/>
      <c r="ET18" s="670"/>
      <c r="EU18" s="670"/>
      <c r="EV18" s="671"/>
      <c r="EW18" s="669"/>
      <c r="EX18" s="670"/>
      <c r="EY18" s="670"/>
      <c r="EZ18" s="670"/>
      <c r="FA18" s="670"/>
      <c r="FB18" s="671"/>
      <c r="FC18" s="669"/>
      <c r="FD18" s="670"/>
      <c r="FE18" s="670"/>
      <c r="FF18" s="670"/>
      <c r="FG18" s="670"/>
      <c r="FH18" s="671"/>
      <c r="FI18" s="669"/>
      <c r="FJ18" s="670"/>
      <c r="FK18" s="670"/>
      <c r="FL18" s="670"/>
      <c r="FM18" s="670"/>
      <c r="FN18" s="671"/>
      <c r="FO18" s="669"/>
      <c r="FP18" s="670"/>
      <c r="FQ18" s="670"/>
      <c r="FR18" s="670"/>
      <c r="FS18" s="670"/>
      <c r="FT18" s="671"/>
      <c r="FU18" s="669"/>
      <c r="FV18" s="670"/>
      <c r="FW18" s="670"/>
      <c r="FX18" s="670"/>
      <c r="FY18" s="670"/>
      <c r="FZ18" s="671"/>
      <c r="GA18" s="669"/>
      <c r="GB18" s="670"/>
      <c r="GC18" s="670"/>
      <c r="GD18" s="670"/>
      <c r="GE18" s="670"/>
      <c r="GF18" s="671"/>
      <c r="GG18" s="669"/>
      <c r="GH18" s="669"/>
      <c r="GI18" s="669"/>
      <c r="GJ18" s="669"/>
    </row>
    <row r="19" spans="1:7" ht="12.75">
      <c r="A19" s="641" t="str">
        <f>'Suivi MF1'!A9:L9</f>
        <v>Module PEDAGOGIE </v>
      </c>
      <c r="B19" s="642"/>
      <c r="C19" s="642"/>
      <c r="D19" s="642"/>
      <c r="E19" s="642"/>
      <c r="F19" s="72"/>
      <c r="G19" s="108"/>
    </row>
    <row r="20" spans="1:7" ht="12">
      <c r="A20" s="644" t="str">
        <f>'Suivi MF1'!A10:C10</f>
        <v>3) Pédagogie de la pratique </v>
      </c>
      <c r="B20" s="645"/>
      <c r="C20" s="645"/>
      <c r="D20" s="645"/>
      <c r="E20" s="645"/>
      <c r="F20" s="116">
        <f>'Suivi MF1'!D10</f>
        <v>10</v>
      </c>
      <c r="G20" s="40">
        <f>'Suivi MF1'!G10</f>
        <v>0</v>
      </c>
    </row>
    <row r="21" spans="1:7" ht="12">
      <c r="A21" s="644" t="str">
        <f>'Suivi MF1'!A11:C11</f>
        <v>4) Pédagogie de la théorie </v>
      </c>
      <c r="B21" s="645"/>
      <c r="C21" s="645"/>
      <c r="D21" s="645"/>
      <c r="E21" s="645"/>
      <c r="F21" s="116">
        <f>'Suivi MF1'!D11</f>
        <v>8</v>
      </c>
      <c r="G21" s="40">
        <f>'Suivi MF1'!G11</f>
        <v>0</v>
      </c>
    </row>
    <row r="22" spans="1:7" ht="12">
      <c r="A22" s="644" t="str">
        <f>'Suivi MF1'!A12:C12</f>
        <v>5) Conduite de baptême </v>
      </c>
      <c r="B22" s="645"/>
      <c r="C22" s="645"/>
      <c r="D22" s="645"/>
      <c r="E22" s="645"/>
      <c r="F22" s="116">
        <f>'Suivi MF1'!D12</f>
        <v>10</v>
      </c>
      <c r="G22" s="40">
        <f>'Suivi MF1'!G12</f>
        <v>0</v>
      </c>
    </row>
    <row r="23" spans="1:7" ht="12">
      <c r="A23" s="644" t="str">
        <f>'Suivi MF1'!A13:C13</f>
        <v>6) Démonstration de sauvetage aquatique (CAFSAN). </v>
      </c>
      <c r="B23" s="645"/>
      <c r="C23" s="645"/>
      <c r="D23" s="645"/>
      <c r="E23" s="645"/>
      <c r="F23" s="116">
        <f>'Suivi MF1'!D13</f>
        <v>10</v>
      </c>
      <c r="G23" s="40">
        <f>'Suivi MF1'!G13</f>
        <v>0</v>
      </c>
    </row>
    <row r="24" spans="1:7" ht="12.75" thickBot="1">
      <c r="A24" s="644" t="str">
        <f>'Suivi MF1'!A14:C14</f>
        <v>7) Pédagogie des spécialités  </v>
      </c>
      <c r="B24" s="645"/>
      <c r="C24" s="645"/>
      <c r="D24" s="645"/>
      <c r="E24" s="645"/>
      <c r="F24" s="122">
        <f>'Suivi MF1'!D14</f>
        <v>8</v>
      </c>
      <c r="G24" s="109">
        <f>'Suivi MF1'!G14</f>
        <v>0</v>
      </c>
    </row>
    <row r="25" spans="1:192" ht="13.5" thickBot="1">
      <c r="A25" s="669" t="str">
        <f>'Suivi MF1'!A15:C15</f>
        <v>Moyenne</v>
      </c>
      <c r="B25" s="670"/>
      <c r="C25" s="670"/>
      <c r="D25" s="670"/>
      <c r="E25" s="670"/>
      <c r="F25" s="671"/>
      <c r="G25" s="276" t="e">
        <f>'Suivi MF1'!G15</f>
        <v>#DIV/0!</v>
      </c>
      <c r="H25" s="279"/>
      <c r="I25" s="675"/>
      <c r="J25" s="675"/>
      <c r="K25" s="675"/>
      <c r="L25" s="675"/>
      <c r="M25" s="675"/>
      <c r="N25" s="675"/>
      <c r="O25" s="675"/>
      <c r="P25" s="675"/>
      <c r="Q25" s="675"/>
      <c r="R25" s="675"/>
      <c r="S25" s="675"/>
      <c r="T25" s="675"/>
      <c r="U25" s="675"/>
      <c r="V25" s="675"/>
      <c r="W25" s="675"/>
      <c r="X25" s="675"/>
      <c r="Y25" s="675"/>
      <c r="Z25" s="675"/>
      <c r="AA25" s="675"/>
      <c r="AB25" s="675"/>
      <c r="AC25" s="675"/>
      <c r="AD25" s="675"/>
      <c r="AE25" s="675"/>
      <c r="AF25" s="675"/>
      <c r="AG25" s="675"/>
      <c r="AH25" s="675"/>
      <c r="AI25" s="675"/>
      <c r="AJ25" s="675"/>
      <c r="AK25" s="675"/>
      <c r="AL25" s="675"/>
      <c r="AM25" s="675"/>
      <c r="AN25" s="675"/>
      <c r="AO25" s="675"/>
      <c r="AP25" s="675"/>
      <c r="AQ25" s="675"/>
      <c r="AR25" s="675"/>
      <c r="AS25" s="675"/>
      <c r="AT25" s="675"/>
      <c r="AU25" s="675"/>
      <c r="AV25" s="675"/>
      <c r="AW25" s="675"/>
      <c r="AX25" s="675"/>
      <c r="AY25" s="675"/>
      <c r="AZ25" s="675"/>
      <c r="BA25" s="675"/>
      <c r="BB25" s="675"/>
      <c r="BC25" s="675"/>
      <c r="BD25" s="675"/>
      <c r="BE25" s="675"/>
      <c r="BF25" s="675"/>
      <c r="BG25" s="675"/>
      <c r="BH25" s="675"/>
      <c r="BI25" s="675"/>
      <c r="BJ25" s="675"/>
      <c r="BK25" s="675"/>
      <c r="BL25" s="675"/>
      <c r="BM25" s="675"/>
      <c r="BN25" s="675"/>
      <c r="BO25" s="675"/>
      <c r="BP25" s="675"/>
      <c r="BQ25" s="675"/>
      <c r="BR25" s="675"/>
      <c r="BS25" s="675"/>
      <c r="BT25" s="675"/>
      <c r="BU25" s="675"/>
      <c r="BV25" s="675"/>
      <c r="BW25" s="675"/>
      <c r="BX25" s="675"/>
      <c r="BY25" s="675"/>
      <c r="BZ25" s="675"/>
      <c r="CA25" s="675"/>
      <c r="CB25" s="675"/>
      <c r="CC25" s="675"/>
      <c r="CD25" s="675"/>
      <c r="CE25" s="675"/>
      <c r="CF25" s="675"/>
      <c r="CG25" s="675"/>
      <c r="CH25" s="675"/>
      <c r="CI25" s="675"/>
      <c r="CJ25" s="675"/>
      <c r="CK25" s="675"/>
      <c r="CL25" s="675"/>
      <c r="CM25" s="675"/>
      <c r="CN25" s="675"/>
      <c r="CO25" s="675"/>
      <c r="CP25" s="675"/>
      <c r="CQ25" s="675"/>
      <c r="CR25" s="675"/>
      <c r="CS25" s="675"/>
      <c r="CT25" s="675"/>
      <c r="CU25" s="675"/>
      <c r="CV25" s="675"/>
      <c r="CW25" s="675"/>
      <c r="CX25" s="675"/>
      <c r="CY25" s="675"/>
      <c r="CZ25" s="675"/>
      <c r="DA25" s="669"/>
      <c r="DB25" s="670"/>
      <c r="DC25" s="670"/>
      <c r="DD25" s="670"/>
      <c r="DE25" s="670"/>
      <c r="DF25" s="671"/>
      <c r="DG25" s="669"/>
      <c r="DH25" s="670"/>
      <c r="DI25" s="670"/>
      <c r="DJ25" s="670"/>
      <c r="DK25" s="670"/>
      <c r="DL25" s="671"/>
      <c r="DM25" s="669"/>
      <c r="DN25" s="670"/>
      <c r="DO25" s="670"/>
      <c r="DP25" s="670"/>
      <c r="DQ25" s="670"/>
      <c r="DR25" s="671"/>
      <c r="DS25" s="669"/>
      <c r="DT25" s="670"/>
      <c r="DU25" s="670"/>
      <c r="DV25" s="670"/>
      <c r="DW25" s="670"/>
      <c r="DX25" s="671"/>
      <c r="DY25" s="669"/>
      <c r="DZ25" s="670"/>
      <c r="EA25" s="670"/>
      <c r="EB25" s="670"/>
      <c r="EC25" s="670"/>
      <c r="ED25" s="671"/>
      <c r="EE25" s="669"/>
      <c r="EF25" s="670"/>
      <c r="EG25" s="670"/>
      <c r="EH25" s="670"/>
      <c r="EI25" s="670"/>
      <c r="EJ25" s="671"/>
      <c r="EK25" s="669"/>
      <c r="EL25" s="670"/>
      <c r="EM25" s="670"/>
      <c r="EN25" s="670"/>
      <c r="EO25" s="670"/>
      <c r="EP25" s="671"/>
      <c r="EQ25" s="669"/>
      <c r="ER25" s="670"/>
      <c r="ES25" s="670"/>
      <c r="ET25" s="670"/>
      <c r="EU25" s="670"/>
      <c r="EV25" s="671"/>
      <c r="EW25" s="669"/>
      <c r="EX25" s="670"/>
      <c r="EY25" s="670"/>
      <c r="EZ25" s="670"/>
      <c r="FA25" s="670"/>
      <c r="FB25" s="671"/>
      <c r="FC25" s="669"/>
      <c r="FD25" s="670"/>
      <c r="FE25" s="670"/>
      <c r="FF25" s="670"/>
      <c r="FG25" s="670"/>
      <c r="FH25" s="671"/>
      <c r="FI25" s="669"/>
      <c r="FJ25" s="670"/>
      <c r="FK25" s="670"/>
      <c r="FL25" s="670"/>
      <c r="FM25" s="670"/>
      <c r="FN25" s="671"/>
      <c r="FO25" s="669"/>
      <c r="FP25" s="670"/>
      <c r="FQ25" s="670"/>
      <c r="FR25" s="670"/>
      <c r="FS25" s="670"/>
      <c r="FT25" s="671"/>
      <c r="FU25" s="669"/>
      <c r="FV25" s="670"/>
      <c r="FW25" s="670"/>
      <c r="FX25" s="670"/>
      <c r="FY25" s="670"/>
      <c r="FZ25" s="671"/>
      <c r="GA25" s="669"/>
      <c r="GB25" s="670"/>
      <c r="GC25" s="670"/>
      <c r="GD25" s="670"/>
      <c r="GE25" s="670"/>
      <c r="GF25" s="671"/>
      <c r="GG25" s="669"/>
      <c r="GH25" s="669"/>
      <c r="GI25" s="669"/>
      <c r="GJ25" s="669"/>
    </row>
    <row r="26" spans="1:7" ht="12.75">
      <c r="A26" s="641" t="str">
        <f>'Suivi MF1'!A16</f>
        <v>Module ORGANISATION, DIRECTION de plongée </v>
      </c>
      <c r="B26" s="642"/>
      <c r="C26" s="642"/>
      <c r="D26" s="642"/>
      <c r="E26" s="642"/>
      <c r="F26" s="108"/>
      <c r="G26" s="106"/>
    </row>
    <row r="27" spans="1:7" ht="12.75">
      <c r="A27" s="631" t="str">
        <f>'Suivi MF1'!A17:C17</f>
        <v>8) Organisation et Direction </v>
      </c>
      <c r="B27" s="632"/>
      <c r="C27" s="632"/>
      <c r="D27" s="632"/>
      <c r="E27" s="632"/>
      <c r="F27" s="116">
        <f>'Suivi MF1'!D17</f>
        <v>10</v>
      </c>
      <c r="G27" s="105">
        <f>'Suivi MF1'!G17</f>
        <v>0</v>
      </c>
    </row>
    <row r="28" spans="1:7" ht="12.75">
      <c r="A28" s="631" t="str">
        <f>'Suivi MF1'!A18:C18</f>
        <v>9) Implication dans le stage </v>
      </c>
      <c r="B28" s="632"/>
      <c r="C28" s="632"/>
      <c r="D28" s="632"/>
      <c r="E28" s="632"/>
      <c r="F28" s="116">
        <f>'Suivi MF1'!D18</f>
        <v>8</v>
      </c>
      <c r="G28" s="105">
        <f>'Suivi MF1'!G18</f>
        <v>0</v>
      </c>
    </row>
    <row r="29" spans="1:7" ht="13.5" thickBot="1">
      <c r="A29" s="631" t="str">
        <f>'Suivi MF1'!A19:C19</f>
        <v>10) Assistance à la navigation </v>
      </c>
      <c r="B29" s="632"/>
      <c r="C29" s="632"/>
      <c r="D29" s="632"/>
      <c r="E29" s="632"/>
      <c r="F29" s="116">
        <f>'Suivi MF1'!D19</f>
        <v>8</v>
      </c>
      <c r="G29" s="105">
        <f>'Suivi MF1'!G19</f>
        <v>0</v>
      </c>
    </row>
    <row r="30" spans="1:192" ht="13.5" thickBot="1">
      <c r="A30" s="669" t="str">
        <f>'Suivi MF1'!A20:C20</f>
        <v>Moyenne</v>
      </c>
      <c r="B30" s="670"/>
      <c r="C30" s="670"/>
      <c r="D30" s="670"/>
      <c r="E30" s="670"/>
      <c r="F30" s="671"/>
      <c r="G30" s="107" t="e">
        <f>'Suivi MF1'!G20</f>
        <v>#DIV/0!</v>
      </c>
      <c r="H30" s="279"/>
      <c r="I30" s="675"/>
      <c r="J30" s="675"/>
      <c r="K30" s="675"/>
      <c r="L30" s="675"/>
      <c r="M30" s="675"/>
      <c r="N30" s="675"/>
      <c r="O30" s="675"/>
      <c r="P30" s="675"/>
      <c r="Q30" s="675"/>
      <c r="R30" s="675"/>
      <c r="S30" s="675"/>
      <c r="T30" s="675"/>
      <c r="U30" s="675"/>
      <c r="V30" s="675"/>
      <c r="W30" s="675"/>
      <c r="X30" s="675"/>
      <c r="Y30" s="675"/>
      <c r="Z30" s="675"/>
      <c r="AA30" s="675"/>
      <c r="AB30" s="675"/>
      <c r="AC30" s="675"/>
      <c r="AD30" s="675"/>
      <c r="AE30" s="675"/>
      <c r="AF30" s="675"/>
      <c r="AG30" s="675"/>
      <c r="AH30" s="675"/>
      <c r="AI30" s="675"/>
      <c r="AJ30" s="675"/>
      <c r="AK30" s="675"/>
      <c r="AL30" s="675"/>
      <c r="AM30" s="675"/>
      <c r="AN30" s="675"/>
      <c r="AO30" s="675"/>
      <c r="AP30" s="675"/>
      <c r="AQ30" s="675"/>
      <c r="AR30" s="675"/>
      <c r="AS30" s="675"/>
      <c r="AT30" s="675"/>
      <c r="AU30" s="675"/>
      <c r="AV30" s="675"/>
      <c r="AW30" s="675"/>
      <c r="AX30" s="675"/>
      <c r="AY30" s="675"/>
      <c r="AZ30" s="675"/>
      <c r="BA30" s="675"/>
      <c r="BB30" s="675"/>
      <c r="BC30" s="675"/>
      <c r="BD30" s="675"/>
      <c r="BE30" s="675"/>
      <c r="BF30" s="675"/>
      <c r="BG30" s="675"/>
      <c r="BH30" s="675"/>
      <c r="BI30" s="675"/>
      <c r="BJ30" s="675"/>
      <c r="BK30" s="675"/>
      <c r="BL30" s="675"/>
      <c r="BM30" s="675"/>
      <c r="BN30" s="675"/>
      <c r="BO30" s="675"/>
      <c r="BP30" s="675"/>
      <c r="BQ30" s="675"/>
      <c r="BR30" s="675"/>
      <c r="BS30" s="675"/>
      <c r="BT30" s="675"/>
      <c r="BU30" s="675"/>
      <c r="BV30" s="675"/>
      <c r="BW30" s="675"/>
      <c r="BX30" s="675"/>
      <c r="BY30" s="675"/>
      <c r="BZ30" s="675"/>
      <c r="CA30" s="675"/>
      <c r="CB30" s="675"/>
      <c r="CC30" s="675"/>
      <c r="CD30" s="675"/>
      <c r="CE30" s="675"/>
      <c r="CF30" s="675"/>
      <c r="CG30" s="675"/>
      <c r="CH30" s="675"/>
      <c r="CI30" s="675"/>
      <c r="CJ30" s="675"/>
      <c r="CK30" s="675"/>
      <c r="CL30" s="675"/>
      <c r="CM30" s="675"/>
      <c r="CN30" s="675"/>
      <c r="CO30" s="675"/>
      <c r="CP30" s="675"/>
      <c r="CQ30" s="675"/>
      <c r="CR30" s="675"/>
      <c r="CS30" s="675"/>
      <c r="CT30" s="675"/>
      <c r="CU30" s="675"/>
      <c r="CV30" s="675"/>
      <c r="CW30" s="675"/>
      <c r="CX30" s="675"/>
      <c r="CY30" s="675"/>
      <c r="CZ30" s="675"/>
      <c r="DA30" s="669"/>
      <c r="DB30" s="670"/>
      <c r="DC30" s="670"/>
      <c r="DD30" s="670"/>
      <c r="DE30" s="670"/>
      <c r="DF30" s="671"/>
      <c r="DG30" s="669"/>
      <c r="DH30" s="670"/>
      <c r="DI30" s="670"/>
      <c r="DJ30" s="670"/>
      <c r="DK30" s="670"/>
      <c r="DL30" s="671"/>
      <c r="DM30" s="669"/>
      <c r="DN30" s="670"/>
      <c r="DO30" s="670"/>
      <c r="DP30" s="670"/>
      <c r="DQ30" s="670"/>
      <c r="DR30" s="671"/>
      <c r="DS30" s="669"/>
      <c r="DT30" s="670"/>
      <c r="DU30" s="670"/>
      <c r="DV30" s="670"/>
      <c r="DW30" s="670"/>
      <c r="DX30" s="671"/>
      <c r="DY30" s="669"/>
      <c r="DZ30" s="670"/>
      <c r="EA30" s="670"/>
      <c r="EB30" s="670"/>
      <c r="EC30" s="670"/>
      <c r="ED30" s="671"/>
      <c r="EE30" s="669"/>
      <c r="EF30" s="670"/>
      <c r="EG30" s="670"/>
      <c r="EH30" s="670"/>
      <c r="EI30" s="670"/>
      <c r="EJ30" s="671"/>
      <c r="EK30" s="669"/>
      <c r="EL30" s="670"/>
      <c r="EM30" s="670"/>
      <c r="EN30" s="670"/>
      <c r="EO30" s="670"/>
      <c r="EP30" s="671"/>
      <c r="EQ30" s="669"/>
      <c r="ER30" s="670"/>
      <c r="ES30" s="670"/>
      <c r="ET30" s="670"/>
      <c r="EU30" s="670"/>
      <c r="EV30" s="671"/>
      <c r="EW30" s="669"/>
      <c r="EX30" s="670"/>
      <c r="EY30" s="670"/>
      <c r="EZ30" s="670"/>
      <c r="FA30" s="670"/>
      <c r="FB30" s="671"/>
      <c r="FC30" s="669"/>
      <c r="FD30" s="670"/>
      <c r="FE30" s="670"/>
      <c r="FF30" s="670"/>
      <c r="FG30" s="670"/>
      <c r="FH30" s="671"/>
      <c r="FI30" s="669"/>
      <c r="FJ30" s="670"/>
      <c r="FK30" s="670"/>
      <c r="FL30" s="670"/>
      <c r="FM30" s="670"/>
      <c r="FN30" s="671"/>
      <c r="FO30" s="669"/>
      <c r="FP30" s="670"/>
      <c r="FQ30" s="670"/>
      <c r="FR30" s="670"/>
      <c r="FS30" s="670"/>
      <c r="FT30" s="671"/>
      <c r="FU30" s="669"/>
      <c r="FV30" s="670"/>
      <c r="FW30" s="670"/>
      <c r="FX30" s="670"/>
      <c r="FY30" s="670"/>
      <c r="FZ30" s="671"/>
      <c r="GA30" s="669"/>
      <c r="GB30" s="670"/>
      <c r="GC30" s="670"/>
      <c r="GD30" s="670"/>
      <c r="GE30" s="670"/>
      <c r="GF30" s="671"/>
      <c r="GG30" s="669"/>
      <c r="GH30" s="669"/>
      <c r="GI30" s="669"/>
      <c r="GJ30" s="669"/>
    </row>
    <row r="31" spans="1:7" ht="12.75">
      <c r="A31" s="641" t="str">
        <f>'Suivi MF1'!A21</f>
        <v>Module THEORIE </v>
      </c>
      <c r="B31" s="642"/>
      <c r="C31" s="642"/>
      <c r="D31" s="642"/>
      <c r="E31" s="643"/>
      <c r="F31" s="123"/>
      <c r="G31" s="277"/>
    </row>
    <row r="32" spans="1:7" ht="12.75">
      <c r="A32" s="631" t="str">
        <f>'Suivi MF1'!A22:C22</f>
        <v>11) Physiopathologie</v>
      </c>
      <c r="B32" s="632"/>
      <c r="C32" s="632"/>
      <c r="D32" s="632"/>
      <c r="E32" s="636"/>
      <c r="F32" s="117">
        <f>'Suivi MF1'!D22</f>
        <v>8</v>
      </c>
      <c r="G32" s="105">
        <f>'Suivi MF1'!G22</f>
        <v>0</v>
      </c>
    </row>
    <row r="33" spans="1:7" ht="12.75">
      <c r="A33" s="631" t="str">
        <f>'Suivi MF1'!A23:C23</f>
        <v>12) La désaturation </v>
      </c>
      <c r="B33" s="632"/>
      <c r="C33" s="632"/>
      <c r="D33" s="632"/>
      <c r="E33" s="636"/>
      <c r="F33" s="117">
        <f>'Suivi MF1'!D23</f>
        <v>8</v>
      </c>
      <c r="G33" s="105">
        <f>'Suivi MF1'!G23</f>
        <v>0</v>
      </c>
    </row>
    <row r="34" spans="1:7" ht="12.75">
      <c r="A34" s="631" t="str">
        <f>'Suivi MF1'!A24:C24</f>
        <v>13) Entretien Culture G et réglementation </v>
      </c>
      <c r="B34" s="632"/>
      <c r="C34" s="632"/>
      <c r="D34" s="632"/>
      <c r="E34" s="636"/>
      <c r="F34" s="117">
        <f>'Suivi MF1'!D24</f>
        <v>8</v>
      </c>
      <c r="G34" s="105">
        <f>'Suivi MF1'!G24</f>
        <v>0</v>
      </c>
    </row>
    <row r="35" spans="1:7" ht="13.5" thickBot="1">
      <c r="A35" s="631" t="str">
        <f>'Suivi MF1'!A25:C25</f>
        <v>14) Entretien milieu associatif </v>
      </c>
      <c r="B35" s="632"/>
      <c r="C35" s="632"/>
      <c r="D35" s="632"/>
      <c r="E35" s="636"/>
      <c r="F35" s="117">
        <f>'Suivi MF1'!D25</f>
        <v>8</v>
      </c>
      <c r="G35" s="105">
        <f>'Suivi MF1'!G25</f>
        <v>0</v>
      </c>
    </row>
    <row r="36" spans="1:7" ht="13.5" thickBot="1">
      <c r="A36" s="669" t="str">
        <f>'Suivi MF1'!A26:C26</f>
        <v>Moyenne</v>
      </c>
      <c r="B36" s="670"/>
      <c r="C36" s="670"/>
      <c r="D36" s="670"/>
      <c r="E36" s="670"/>
      <c r="F36" s="671"/>
      <c r="G36" s="107" t="e">
        <f>'Suivi MF1'!G26</f>
        <v>#DIV/0!</v>
      </c>
    </row>
    <row r="37" spans="1:7" ht="13.5" thickBot="1">
      <c r="A37" s="678" t="str">
        <f>'Suivi MF1'!A27:C27</f>
        <v>Moyenne générale</v>
      </c>
      <c r="B37" s="679"/>
      <c r="C37" s="679"/>
      <c r="D37" s="679"/>
      <c r="E37" s="680"/>
      <c r="F37" s="24">
        <f>'Suivi MF1'!D27</f>
        <v>10</v>
      </c>
      <c r="G37" s="278" t="e">
        <f>'Suivi MF1'!G27</f>
        <v>#DIV/0!</v>
      </c>
    </row>
    <row r="38" spans="1:7" ht="12">
      <c r="A38" s="73"/>
      <c r="B38" s="74"/>
      <c r="C38" s="74"/>
      <c r="D38" s="74"/>
      <c r="E38" s="74"/>
      <c r="F38" s="74"/>
      <c r="G38" s="75"/>
    </row>
    <row r="39" spans="1:7" ht="12.75">
      <c r="A39" s="527" t="s">
        <v>42</v>
      </c>
      <c r="B39" s="528"/>
      <c r="C39" s="529" t="str">
        <f>'Tableau de bord'!D3</f>
        <v>xxxxxxxxxxxxxxxxxxxxxxxx</v>
      </c>
      <c r="D39" s="529"/>
      <c r="E39" s="537" t="str">
        <f>'Tableau de bord'!D2</f>
        <v>xxxxxxxxxxxxxxxxxxxxxxxx</v>
      </c>
      <c r="F39" s="537"/>
      <c r="G39" s="538"/>
    </row>
    <row r="40" spans="1:7" ht="12">
      <c r="A40" s="555" t="s">
        <v>43</v>
      </c>
      <c r="B40" s="556"/>
      <c r="C40" s="556"/>
      <c r="D40" s="556"/>
      <c r="E40" s="556"/>
      <c r="F40" s="556"/>
      <c r="G40" s="557"/>
    </row>
    <row r="41" spans="1:7" ht="12">
      <c r="A41" s="555"/>
      <c r="B41" s="556"/>
      <c r="C41" s="556"/>
      <c r="D41" s="556"/>
      <c r="E41" s="556"/>
      <c r="F41" s="556"/>
      <c r="G41" s="557"/>
    </row>
    <row r="42" spans="1:7" ht="12.75">
      <c r="A42" s="78" t="s">
        <v>44</v>
      </c>
      <c r="B42" s="50" t="s">
        <v>71</v>
      </c>
      <c r="C42" s="528" t="s">
        <v>3</v>
      </c>
      <c r="D42" s="528"/>
      <c r="E42" s="528" t="s">
        <v>4</v>
      </c>
      <c r="F42" s="528"/>
      <c r="G42" s="80" t="s">
        <v>5</v>
      </c>
    </row>
    <row r="43" spans="1:7" ht="12">
      <c r="A43" s="81"/>
      <c r="B43" s="33"/>
      <c r="C43" s="33"/>
      <c r="D43" s="33"/>
      <c r="E43" s="33"/>
      <c r="F43" s="33"/>
      <c r="G43" s="82"/>
    </row>
    <row r="44" spans="1:7" ht="22.5">
      <c r="A44" s="561" t="str">
        <f>'Tableau de bord'!D4</f>
        <v>xxxxxxxxxxxxxxxxxxxxxxxx</v>
      </c>
      <c r="B44" s="83" t="str">
        <f>'Tableau de bord'!D5</f>
        <v>xxxxxxxxxxxxxxxxxxxxxxxx</v>
      </c>
      <c r="C44" s="562" t="str">
        <f>'Tableau de bord'!D6</f>
        <v>xxxxxxxxxxxxxxxxxxxxxxxx</v>
      </c>
      <c r="D44" s="562"/>
      <c r="E44" s="562" t="str">
        <f>'Tableau de bord'!D7</f>
        <v>xxxxxxxxxxxxxxxxxxxxxxxx</v>
      </c>
      <c r="F44" s="562"/>
      <c r="G44" s="84" t="str">
        <f>'Tableau de bord'!D8</f>
        <v>xxxxxxxxxxxxxxxxxxxxxxxx</v>
      </c>
    </row>
    <row r="45" spans="1:7" ht="12">
      <c r="A45" s="561"/>
      <c r="B45" s="33"/>
      <c r="C45" s="33"/>
      <c r="D45" s="33"/>
      <c r="E45" s="33"/>
      <c r="F45" s="33"/>
      <c r="G45" s="82"/>
    </row>
    <row r="46" spans="1:7" ht="12">
      <c r="A46" s="81"/>
      <c r="B46" s="33"/>
      <c r="C46" s="33"/>
      <c r="D46" s="33"/>
      <c r="E46" s="33"/>
      <c r="F46" s="33"/>
      <c r="G46" s="82"/>
    </row>
    <row r="47" spans="1:7" ht="12.75">
      <c r="A47" s="85"/>
      <c r="B47" s="33"/>
      <c r="C47" s="33"/>
      <c r="D47" s="33"/>
      <c r="E47" s="33"/>
      <c r="F47" s="33"/>
      <c r="G47" s="82"/>
    </row>
    <row r="48" spans="1:7" ht="12">
      <c r="A48" s="81"/>
      <c r="B48" s="33"/>
      <c r="C48" s="33"/>
      <c r="D48" s="33"/>
      <c r="E48" s="33"/>
      <c r="F48" s="33"/>
      <c r="G48" s="82"/>
    </row>
    <row r="49" spans="1:7" ht="12.75" thickBot="1">
      <c r="A49" s="86"/>
      <c r="B49" s="76"/>
      <c r="C49" s="76"/>
      <c r="D49" s="76"/>
      <c r="E49" s="76"/>
      <c r="F49" s="76"/>
      <c r="G49" s="77"/>
    </row>
    <row r="53" ht="12.75">
      <c r="A53" s="253" t="s">
        <v>162</v>
      </c>
    </row>
  </sheetData>
  <sheetProtection sheet="1"/>
  <mergeCells count="143">
    <mergeCell ref="A1:A4"/>
    <mergeCell ref="B1:G4"/>
    <mergeCell ref="A5:G5"/>
    <mergeCell ref="A7:B7"/>
    <mergeCell ref="A8:B8"/>
    <mergeCell ref="A9:B9"/>
    <mergeCell ref="C7:D7"/>
    <mergeCell ref="E7:G7"/>
    <mergeCell ref="E8:G8"/>
    <mergeCell ref="C8:D8"/>
    <mergeCell ref="A10:B10"/>
    <mergeCell ref="A11:G12"/>
    <mergeCell ref="A13:E14"/>
    <mergeCell ref="F13:F14"/>
    <mergeCell ref="G13:G14"/>
    <mergeCell ref="A15:E15"/>
    <mergeCell ref="A16:E16"/>
    <mergeCell ref="A17:E17"/>
    <mergeCell ref="A18:F18"/>
    <mergeCell ref="A19:E19"/>
    <mergeCell ref="A20:E20"/>
    <mergeCell ref="A21:E21"/>
    <mergeCell ref="A31:E31"/>
    <mergeCell ref="A32:E32"/>
    <mergeCell ref="A33:E33"/>
    <mergeCell ref="A22:E22"/>
    <mergeCell ref="A23:E23"/>
    <mergeCell ref="A24:E24"/>
    <mergeCell ref="A25:F25"/>
    <mergeCell ref="A26:E26"/>
    <mergeCell ref="A27:E27"/>
    <mergeCell ref="C42:D42"/>
    <mergeCell ref="E42:F42"/>
    <mergeCell ref="A44:A45"/>
    <mergeCell ref="C44:D44"/>
    <mergeCell ref="E44:F44"/>
    <mergeCell ref="A34:E34"/>
    <mergeCell ref="A35:E35"/>
    <mergeCell ref="A36:F36"/>
    <mergeCell ref="A37:E37"/>
    <mergeCell ref="A39:B39"/>
    <mergeCell ref="O30:T30"/>
    <mergeCell ref="I30:N30"/>
    <mergeCell ref="C9:G9"/>
    <mergeCell ref="C10:D10"/>
    <mergeCell ref="F10:G10"/>
    <mergeCell ref="A40:G41"/>
    <mergeCell ref="C39:D39"/>
    <mergeCell ref="A28:E28"/>
    <mergeCell ref="A29:E29"/>
    <mergeCell ref="A30:F30"/>
    <mergeCell ref="U30:Z30"/>
    <mergeCell ref="AA30:AF30"/>
    <mergeCell ref="AG30:AL30"/>
    <mergeCell ref="AM30:AR30"/>
    <mergeCell ref="AS30:AX30"/>
    <mergeCell ref="AY30:BD30"/>
    <mergeCell ref="DG30:DL30"/>
    <mergeCell ref="DM30:DR30"/>
    <mergeCell ref="DS30:DX30"/>
    <mergeCell ref="BE30:BJ30"/>
    <mergeCell ref="BK30:BP30"/>
    <mergeCell ref="BQ30:BV30"/>
    <mergeCell ref="BW30:CB30"/>
    <mergeCell ref="CC30:CH30"/>
    <mergeCell ref="CI30:CN30"/>
    <mergeCell ref="FO30:FT30"/>
    <mergeCell ref="FU30:FZ30"/>
    <mergeCell ref="GA30:GF30"/>
    <mergeCell ref="GG30:GJ30"/>
    <mergeCell ref="I25:N25"/>
    <mergeCell ref="DY30:ED30"/>
    <mergeCell ref="EE30:EJ30"/>
    <mergeCell ref="EK30:EP30"/>
    <mergeCell ref="EQ30:EV30"/>
    <mergeCell ref="EW30:FB30"/>
    <mergeCell ref="O25:T25"/>
    <mergeCell ref="U25:Z25"/>
    <mergeCell ref="AA25:AF25"/>
    <mergeCell ref="AG25:AL25"/>
    <mergeCell ref="AM25:AR25"/>
    <mergeCell ref="FI30:FN30"/>
    <mergeCell ref="FC30:FH30"/>
    <mergeCell ref="CO30:CT30"/>
    <mergeCell ref="CU30:CZ30"/>
    <mergeCell ref="DA30:DF30"/>
    <mergeCell ref="AS25:AX25"/>
    <mergeCell ref="AY25:BD25"/>
    <mergeCell ref="BE25:BJ25"/>
    <mergeCell ref="BK25:BP25"/>
    <mergeCell ref="BQ25:BV25"/>
    <mergeCell ref="BW25:CB25"/>
    <mergeCell ref="CC25:CH25"/>
    <mergeCell ref="CI25:CN25"/>
    <mergeCell ref="CO25:CT25"/>
    <mergeCell ref="CU25:CZ25"/>
    <mergeCell ref="DA25:DF25"/>
    <mergeCell ref="DG25:DL25"/>
    <mergeCell ref="GA25:GF25"/>
    <mergeCell ref="DM25:DR25"/>
    <mergeCell ref="DS25:DX25"/>
    <mergeCell ref="DY25:ED25"/>
    <mergeCell ref="EE25:EJ25"/>
    <mergeCell ref="EK25:EP25"/>
    <mergeCell ref="EQ25:EV25"/>
    <mergeCell ref="O18:T18"/>
    <mergeCell ref="U18:Z18"/>
    <mergeCell ref="AA18:AF18"/>
    <mergeCell ref="GG25:GJ25"/>
    <mergeCell ref="I18:N18"/>
    <mergeCell ref="EW25:FB25"/>
    <mergeCell ref="FC25:FH25"/>
    <mergeCell ref="FI25:FN25"/>
    <mergeCell ref="FO25:FT25"/>
    <mergeCell ref="FU25:FZ25"/>
    <mergeCell ref="AG18:AL18"/>
    <mergeCell ref="AM18:AR18"/>
    <mergeCell ref="AS18:AX18"/>
    <mergeCell ref="AY18:BD18"/>
    <mergeCell ref="BE18:BJ18"/>
    <mergeCell ref="BK18:BP18"/>
    <mergeCell ref="BQ18:BV18"/>
    <mergeCell ref="BW18:CB18"/>
    <mergeCell ref="CC18:CH18"/>
    <mergeCell ref="CI18:CN18"/>
    <mergeCell ref="CO18:CT18"/>
    <mergeCell ref="CU18:CZ18"/>
    <mergeCell ref="DA18:DF18"/>
    <mergeCell ref="DG18:DL18"/>
    <mergeCell ref="DM18:DR18"/>
    <mergeCell ref="DS18:DX18"/>
    <mergeCell ref="DY18:ED18"/>
    <mergeCell ref="EE18:EJ18"/>
    <mergeCell ref="FU18:FZ18"/>
    <mergeCell ref="GA18:GF18"/>
    <mergeCell ref="GG18:GJ18"/>
    <mergeCell ref="E39:G39"/>
    <mergeCell ref="EK18:EP18"/>
    <mergeCell ref="EQ18:EV18"/>
    <mergeCell ref="EW18:FB18"/>
    <mergeCell ref="FC18:FH18"/>
    <mergeCell ref="FI18:FN18"/>
    <mergeCell ref="FO18:FT18"/>
  </mergeCells>
  <hyperlinks>
    <hyperlink ref="A53" location="'Suivi MF1'!A1" display="Suivi MF1"/>
  </hyperlinks>
  <printOptions/>
  <pageMargins left="0.39375" right="0.39375" top="0.39375" bottom="0.39375" header="0.5118055555555555" footer="0.5118055555555555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GW53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10.57421875" style="23" customWidth="1"/>
    <col min="2" max="2" width="15.57421875" style="23" customWidth="1"/>
    <col min="3" max="6" width="10.57421875" style="23" customWidth="1"/>
    <col min="7" max="7" width="20.57421875" style="23" customWidth="1"/>
    <col min="8" max="33" width="9.140625" style="275" customWidth="1"/>
    <col min="34" max="16384" width="9.140625" style="23" customWidth="1"/>
  </cols>
  <sheetData>
    <row r="1" spans="1:7" ht="12.75" customHeight="1">
      <c r="A1" s="581" t="s">
        <v>34</v>
      </c>
      <c r="B1" s="586" t="s">
        <v>78</v>
      </c>
      <c r="C1" s="587"/>
      <c r="D1" s="587"/>
      <c r="E1" s="587"/>
      <c r="F1" s="587"/>
      <c r="G1" s="588"/>
    </row>
    <row r="2" spans="1:7" ht="12.75" customHeight="1">
      <c r="A2" s="582"/>
      <c r="B2" s="589"/>
      <c r="C2" s="590"/>
      <c r="D2" s="590"/>
      <c r="E2" s="590"/>
      <c r="F2" s="590"/>
      <c r="G2" s="591"/>
    </row>
    <row r="3" spans="1:7" ht="12.75" customHeight="1">
      <c r="A3" s="582"/>
      <c r="B3" s="589"/>
      <c r="C3" s="590"/>
      <c r="D3" s="590"/>
      <c r="E3" s="590"/>
      <c r="F3" s="590"/>
      <c r="G3" s="591"/>
    </row>
    <row r="4" spans="1:7" ht="12.75" customHeight="1" thickBot="1">
      <c r="A4" s="582"/>
      <c r="B4" s="592"/>
      <c r="C4" s="593"/>
      <c r="D4" s="593"/>
      <c r="E4" s="593"/>
      <c r="F4" s="593"/>
      <c r="G4" s="594"/>
    </row>
    <row r="5" spans="1:7" ht="30" customHeight="1" thickBot="1">
      <c r="A5" s="583" t="s">
        <v>70</v>
      </c>
      <c r="B5" s="584"/>
      <c r="C5" s="584"/>
      <c r="D5" s="584"/>
      <c r="E5" s="584"/>
      <c r="F5" s="584"/>
      <c r="G5" s="585"/>
    </row>
    <row r="6" spans="1:7" ht="15" customHeight="1">
      <c r="A6" s="103"/>
      <c r="B6" s="34"/>
      <c r="C6" s="34"/>
      <c r="D6" s="34"/>
      <c r="E6" s="34"/>
      <c r="F6" s="34"/>
      <c r="G6" s="104"/>
    </row>
    <row r="7" spans="1:7" ht="24" customHeight="1">
      <c r="A7" s="531" t="s">
        <v>35</v>
      </c>
      <c r="B7" s="532"/>
      <c r="C7" s="677">
        <f>'Liste candidats'!B20</f>
        <v>0</v>
      </c>
      <c r="D7" s="677"/>
      <c r="E7" s="677">
        <f>'Liste candidats'!C25</f>
        <v>0</v>
      </c>
      <c r="F7" s="677"/>
      <c r="G7" s="630"/>
    </row>
    <row r="8" spans="1:7" ht="24.75" customHeight="1">
      <c r="A8" s="531" t="s">
        <v>36</v>
      </c>
      <c r="B8" s="532"/>
      <c r="C8" s="681">
        <f>'Liste candidats'!D20</f>
        <v>0</v>
      </c>
      <c r="D8" s="681"/>
      <c r="E8" s="677">
        <f>'Liste candidats'!E20</f>
        <v>0</v>
      </c>
      <c r="F8" s="677"/>
      <c r="G8" s="630"/>
    </row>
    <row r="9" spans="1:7" ht="24" customHeight="1">
      <c r="A9" s="531" t="s">
        <v>37</v>
      </c>
      <c r="B9" s="532"/>
      <c r="C9" s="676">
        <f>'Liste candidats'!H20</f>
        <v>0</v>
      </c>
      <c r="D9" s="676"/>
      <c r="E9" s="676"/>
      <c r="F9" s="676"/>
      <c r="G9" s="628"/>
    </row>
    <row r="10" spans="1:7" ht="23.25" customHeight="1">
      <c r="A10" s="650" t="s">
        <v>38</v>
      </c>
      <c r="B10" s="651"/>
      <c r="C10" s="677">
        <f>'Liste candidats'!F20</f>
        <v>0</v>
      </c>
      <c r="D10" s="677"/>
      <c r="E10" s="60" t="s">
        <v>39</v>
      </c>
      <c r="F10" s="677">
        <f>'Liste candidats'!G20</f>
        <v>0</v>
      </c>
      <c r="G10" s="630"/>
    </row>
    <row r="11" spans="1:7" ht="12.75" customHeight="1">
      <c r="A11" s="652" t="s">
        <v>53</v>
      </c>
      <c r="B11" s="653"/>
      <c r="C11" s="653"/>
      <c r="D11" s="653"/>
      <c r="E11" s="653"/>
      <c r="F11" s="653"/>
      <c r="G11" s="654"/>
    </row>
    <row r="12" spans="1:7" ht="30.75" customHeight="1" thickBot="1">
      <c r="A12" s="568"/>
      <c r="B12" s="569"/>
      <c r="C12" s="569"/>
      <c r="D12" s="569"/>
      <c r="E12" s="569"/>
      <c r="F12" s="569"/>
      <c r="G12" s="570"/>
    </row>
    <row r="13" spans="1:7" ht="12.75" customHeight="1">
      <c r="A13" s="655"/>
      <c r="B13" s="656"/>
      <c r="C13" s="656"/>
      <c r="D13" s="656"/>
      <c r="E13" s="657"/>
      <c r="F13" s="661" t="s">
        <v>65</v>
      </c>
      <c r="G13" s="663" t="s">
        <v>54</v>
      </c>
    </row>
    <row r="14" spans="1:7" ht="12.75" customHeight="1" thickBot="1">
      <c r="A14" s="658"/>
      <c r="B14" s="659"/>
      <c r="C14" s="659"/>
      <c r="D14" s="659"/>
      <c r="E14" s="660"/>
      <c r="F14" s="662"/>
      <c r="G14" s="664"/>
    </row>
    <row r="15" spans="1:7" ht="12.75">
      <c r="A15" s="665" t="str">
        <f>'Suivi MF1'!A5:L5</f>
        <v>Module CAPACITE PHYSIQUE </v>
      </c>
      <c r="B15" s="642"/>
      <c r="C15" s="642"/>
      <c r="D15" s="642"/>
      <c r="E15" s="642"/>
      <c r="F15" s="39"/>
      <c r="G15" s="79"/>
    </row>
    <row r="16" spans="1:7" ht="12">
      <c r="A16" s="644" t="str">
        <f>'Suivi MF1'!A6:C6</f>
        <v>1) 500 mètres capelé (F/NF) </v>
      </c>
      <c r="B16" s="645"/>
      <c r="C16" s="645"/>
      <c r="D16" s="645"/>
      <c r="E16" s="645"/>
      <c r="F16" s="116" t="str">
        <f>'Suivi MF1'!D6</f>
        <v>Fait</v>
      </c>
      <c r="G16" s="105">
        <f>'Suivi MF1'!H6</f>
        <v>0</v>
      </c>
    </row>
    <row r="17" spans="1:7" ht="12.75" thickBot="1">
      <c r="A17" s="644" t="str">
        <f>'Suivi MF1'!A7:C7</f>
        <v>2) Remontée tout moyen 25m </v>
      </c>
      <c r="B17" s="645"/>
      <c r="C17" s="645"/>
      <c r="D17" s="645"/>
      <c r="E17" s="645"/>
      <c r="F17" s="116">
        <f>'Suivi MF1'!D7</f>
        <v>8</v>
      </c>
      <c r="G17" s="105">
        <f>'Suivi MF1'!H7</f>
        <v>0</v>
      </c>
    </row>
    <row r="18" spans="1:205" ht="13.5" thickBot="1">
      <c r="A18" s="669" t="str">
        <f>'Suivi MF1'!A8:C8</f>
        <v>Moyenne</v>
      </c>
      <c r="B18" s="670"/>
      <c r="C18" s="670"/>
      <c r="D18" s="670"/>
      <c r="E18" s="670"/>
      <c r="F18" s="671"/>
      <c r="G18" s="124" t="e">
        <f>'Suivi MF1'!H8</f>
        <v>#DIV/0!</v>
      </c>
      <c r="H18" s="675"/>
      <c r="I18" s="675"/>
      <c r="J18" s="675"/>
      <c r="K18" s="675"/>
      <c r="L18" s="675"/>
      <c r="M18" s="675"/>
      <c r="N18" s="675"/>
      <c r="O18" s="675"/>
      <c r="P18" s="675"/>
      <c r="Q18" s="675"/>
      <c r="R18" s="675"/>
      <c r="S18" s="675"/>
      <c r="T18" s="675"/>
      <c r="U18" s="675"/>
      <c r="V18" s="675"/>
      <c r="W18" s="675"/>
      <c r="X18" s="675"/>
      <c r="Y18" s="675"/>
      <c r="Z18" s="675"/>
      <c r="AA18" s="675"/>
      <c r="AB18" s="675"/>
      <c r="AC18" s="675"/>
      <c r="AD18" s="675"/>
      <c r="AE18" s="675"/>
      <c r="AF18" s="675"/>
      <c r="AG18" s="675"/>
      <c r="AH18" s="669"/>
      <c r="AI18" s="670"/>
      <c r="AJ18" s="670"/>
      <c r="AK18" s="670"/>
      <c r="AL18" s="670"/>
      <c r="AM18" s="671"/>
      <c r="AN18" s="669"/>
      <c r="AO18" s="670"/>
      <c r="AP18" s="670"/>
      <c r="AQ18" s="670"/>
      <c r="AR18" s="670"/>
      <c r="AS18" s="671"/>
      <c r="AT18" s="669"/>
      <c r="AU18" s="670"/>
      <c r="AV18" s="670"/>
      <c r="AW18" s="670"/>
      <c r="AX18" s="670"/>
      <c r="AY18" s="671"/>
      <c r="AZ18" s="669"/>
      <c r="BA18" s="670"/>
      <c r="BB18" s="670"/>
      <c r="BC18" s="670"/>
      <c r="BD18" s="670"/>
      <c r="BE18" s="671"/>
      <c r="BF18" s="669"/>
      <c r="BG18" s="670"/>
      <c r="BH18" s="670"/>
      <c r="BI18" s="670"/>
      <c r="BJ18" s="670"/>
      <c r="BK18" s="671"/>
      <c r="BL18" s="669"/>
      <c r="BM18" s="670"/>
      <c r="BN18" s="670"/>
      <c r="BO18" s="670"/>
      <c r="BP18" s="670"/>
      <c r="BQ18" s="671"/>
      <c r="BR18" s="669"/>
      <c r="BS18" s="670"/>
      <c r="BT18" s="670"/>
      <c r="BU18" s="670"/>
      <c r="BV18" s="670"/>
      <c r="BW18" s="671"/>
      <c r="BX18" s="669"/>
      <c r="BY18" s="670"/>
      <c r="BZ18" s="670"/>
      <c r="CA18" s="670"/>
      <c r="CB18" s="670"/>
      <c r="CC18" s="671"/>
      <c r="CD18" s="669"/>
      <c r="CE18" s="670"/>
      <c r="CF18" s="670"/>
      <c r="CG18" s="670"/>
      <c r="CH18" s="670"/>
      <c r="CI18" s="671"/>
      <c r="CJ18" s="669"/>
      <c r="CK18" s="670"/>
      <c r="CL18" s="670"/>
      <c r="CM18" s="670"/>
      <c r="CN18" s="670"/>
      <c r="CO18" s="671"/>
      <c r="CP18" s="669"/>
      <c r="CQ18" s="670"/>
      <c r="CR18" s="670"/>
      <c r="CS18" s="670"/>
      <c r="CT18" s="670"/>
      <c r="CU18" s="671"/>
      <c r="CV18" s="669"/>
      <c r="CW18" s="670"/>
      <c r="CX18" s="670"/>
      <c r="CY18" s="670"/>
      <c r="CZ18" s="670"/>
      <c r="DA18" s="671"/>
      <c r="DB18" s="669"/>
      <c r="DC18" s="670"/>
      <c r="DD18" s="670"/>
      <c r="DE18" s="670"/>
      <c r="DF18" s="670"/>
      <c r="DG18" s="671"/>
      <c r="DH18" s="669"/>
      <c r="DI18" s="670"/>
      <c r="DJ18" s="670"/>
      <c r="DK18" s="670"/>
      <c r="DL18" s="670"/>
      <c r="DM18" s="671"/>
      <c r="DN18" s="669"/>
      <c r="DO18" s="670"/>
      <c r="DP18" s="670"/>
      <c r="DQ18" s="670"/>
      <c r="DR18" s="670"/>
      <c r="DS18" s="671"/>
      <c r="DT18" s="669"/>
      <c r="DU18" s="670"/>
      <c r="DV18" s="670"/>
      <c r="DW18" s="670"/>
      <c r="DX18" s="670"/>
      <c r="DY18" s="671"/>
      <c r="DZ18" s="669"/>
      <c r="EA18" s="670"/>
      <c r="EB18" s="670"/>
      <c r="EC18" s="670"/>
      <c r="ED18" s="670"/>
      <c r="EE18" s="671"/>
      <c r="EF18" s="669"/>
      <c r="EG18" s="670"/>
      <c r="EH18" s="670"/>
      <c r="EI18" s="670"/>
      <c r="EJ18" s="670"/>
      <c r="EK18" s="671"/>
      <c r="EL18" s="669"/>
      <c r="EM18" s="670"/>
      <c r="EN18" s="670"/>
      <c r="EO18" s="670"/>
      <c r="EP18" s="670"/>
      <c r="EQ18" s="671"/>
      <c r="ER18" s="669"/>
      <c r="ES18" s="670"/>
      <c r="ET18" s="670"/>
      <c r="EU18" s="670"/>
      <c r="EV18" s="670"/>
      <c r="EW18" s="671"/>
      <c r="EX18" s="669"/>
      <c r="EY18" s="670"/>
      <c r="EZ18" s="670"/>
      <c r="FA18" s="670"/>
      <c r="FB18" s="670"/>
      <c r="FC18" s="671"/>
      <c r="FD18" s="669"/>
      <c r="FE18" s="670"/>
      <c r="FF18" s="670"/>
      <c r="FG18" s="670"/>
      <c r="FH18" s="670"/>
      <c r="FI18" s="671"/>
      <c r="FJ18" s="669"/>
      <c r="FK18" s="670"/>
      <c r="FL18" s="670"/>
      <c r="FM18" s="670"/>
      <c r="FN18" s="670"/>
      <c r="FO18" s="671"/>
      <c r="FP18" s="669"/>
      <c r="FQ18" s="670"/>
      <c r="FR18" s="670"/>
      <c r="FS18" s="670"/>
      <c r="FT18" s="670"/>
      <c r="FU18" s="671"/>
      <c r="FV18" s="669"/>
      <c r="FW18" s="670"/>
      <c r="FX18" s="670"/>
      <c r="FY18" s="670"/>
      <c r="FZ18" s="670"/>
      <c r="GA18" s="671"/>
      <c r="GB18" s="669"/>
      <c r="GC18" s="670"/>
      <c r="GD18" s="670"/>
      <c r="GE18" s="670"/>
      <c r="GF18" s="670"/>
      <c r="GG18" s="671"/>
      <c r="GH18" s="669"/>
      <c r="GI18" s="670"/>
      <c r="GJ18" s="670"/>
      <c r="GK18" s="670"/>
      <c r="GL18" s="670"/>
      <c r="GM18" s="671"/>
      <c r="GN18" s="669"/>
      <c r="GO18" s="670"/>
      <c r="GP18" s="670"/>
      <c r="GQ18" s="670"/>
      <c r="GR18" s="670"/>
      <c r="GS18" s="671"/>
      <c r="GT18" s="669"/>
      <c r="GU18" s="669"/>
      <c r="GV18" s="669"/>
      <c r="GW18" s="669"/>
    </row>
    <row r="19" spans="1:7" ht="12.75">
      <c r="A19" s="641" t="str">
        <f>'Suivi MF1'!A9:L9</f>
        <v>Module PEDAGOGIE </v>
      </c>
      <c r="B19" s="642"/>
      <c r="C19" s="642"/>
      <c r="D19" s="642"/>
      <c r="E19" s="642"/>
      <c r="F19" s="72"/>
      <c r="G19" s="108"/>
    </row>
    <row r="20" spans="1:7" ht="12">
      <c r="A20" s="644" t="str">
        <f>'Suivi MF1'!A10:C10</f>
        <v>3) Pédagogie de la pratique </v>
      </c>
      <c r="B20" s="645"/>
      <c r="C20" s="645"/>
      <c r="D20" s="645"/>
      <c r="E20" s="645"/>
      <c r="F20" s="116">
        <f>'Suivi MF1'!D10</f>
        <v>10</v>
      </c>
      <c r="G20" s="40">
        <f>'Suivi MF1'!H10</f>
        <v>0</v>
      </c>
    </row>
    <row r="21" spans="1:7" ht="12">
      <c r="A21" s="644" t="str">
        <f>'Suivi MF1'!A11:C11</f>
        <v>4) Pédagogie de la théorie </v>
      </c>
      <c r="B21" s="645"/>
      <c r="C21" s="645"/>
      <c r="D21" s="645"/>
      <c r="E21" s="645"/>
      <c r="F21" s="116">
        <f>'Suivi MF1'!D11</f>
        <v>8</v>
      </c>
      <c r="G21" s="40">
        <f>'Suivi MF1'!H11</f>
        <v>0</v>
      </c>
    </row>
    <row r="22" spans="1:7" ht="12">
      <c r="A22" s="644" t="str">
        <f>'Suivi MF1'!A12:C12</f>
        <v>5) Conduite de baptême </v>
      </c>
      <c r="B22" s="645"/>
      <c r="C22" s="645"/>
      <c r="D22" s="645"/>
      <c r="E22" s="645"/>
      <c r="F22" s="116">
        <f>'Suivi MF1'!D12</f>
        <v>10</v>
      </c>
      <c r="G22" s="40">
        <f>'Suivi MF1'!H12</f>
        <v>0</v>
      </c>
    </row>
    <row r="23" spans="1:7" ht="12">
      <c r="A23" s="644" t="str">
        <f>'Suivi MF1'!A13:C13</f>
        <v>6) Démonstration de sauvetage aquatique (CAFSAN). </v>
      </c>
      <c r="B23" s="645"/>
      <c r="C23" s="645"/>
      <c r="D23" s="645"/>
      <c r="E23" s="645"/>
      <c r="F23" s="116">
        <f>'Suivi MF1'!D13</f>
        <v>10</v>
      </c>
      <c r="G23" s="40">
        <f>'Suivi MF1'!H13</f>
        <v>0</v>
      </c>
    </row>
    <row r="24" spans="1:7" ht="12.75" thickBot="1">
      <c r="A24" s="644" t="str">
        <f>'Suivi MF1'!A14:C14</f>
        <v>7) Pédagogie des spécialités  </v>
      </c>
      <c r="B24" s="645"/>
      <c r="C24" s="645"/>
      <c r="D24" s="645"/>
      <c r="E24" s="645"/>
      <c r="F24" s="122">
        <f>'Suivi MF1'!D14</f>
        <v>8</v>
      </c>
      <c r="G24" s="109">
        <f>'Suivi MF1'!H14</f>
        <v>0</v>
      </c>
    </row>
    <row r="25" spans="1:205" ht="13.5" thickBot="1">
      <c r="A25" s="669" t="str">
        <f>'Suivi MF1'!A15:C15</f>
        <v>Moyenne</v>
      </c>
      <c r="B25" s="670"/>
      <c r="C25" s="670"/>
      <c r="D25" s="670"/>
      <c r="E25" s="670"/>
      <c r="F25" s="671"/>
      <c r="G25" s="276" t="e">
        <f>'Suivi MF1'!H15</f>
        <v>#DIV/0!</v>
      </c>
      <c r="H25" s="675"/>
      <c r="I25" s="675"/>
      <c r="J25" s="675"/>
      <c r="K25" s="675"/>
      <c r="L25" s="675"/>
      <c r="M25" s="675"/>
      <c r="N25" s="675"/>
      <c r="O25" s="675"/>
      <c r="P25" s="675"/>
      <c r="Q25" s="675"/>
      <c r="R25" s="675"/>
      <c r="S25" s="675"/>
      <c r="T25" s="675"/>
      <c r="U25" s="675"/>
      <c r="V25" s="675"/>
      <c r="W25" s="675"/>
      <c r="X25" s="675"/>
      <c r="Y25" s="675"/>
      <c r="Z25" s="675"/>
      <c r="AA25" s="675"/>
      <c r="AB25" s="675"/>
      <c r="AC25" s="675"/>
      <c r="AD25" s="675"/>
      <c r="AE25" s="675"/>
      <c r="AF25" s="675"/>
      <c r="AG25" s="675"/>
      <c r="AH25" s="669"/>
      <c r="AI25" s="670"/>
      <c r="AJ25" s="670"/>
      <c r="AK25" s="670"/>
      <c r="AL25" s="670"/>
      <c r="AM25" s="671"/>
      <c r="AN25" s="669"/>
      <c r="AO25" s="670"/>
      <c r="AP25" s="670"/>
      <c r="AQ25" s="670"/>
      <c r="AR25" s="670"/>
      <c r="AS25" s="671"/>
      <c r="AT25" s="669"/>
      <c r="AU25" s="670"/>
      <c r="AV25" s="670"/>
      <c r="AW25" s="670"/>
      <c r="AX25" s="670"/>
      <c r="AY25" s="671"/>
      <c r="AZ25" s="669"/>
      <c r="BA25" s="670"/>
      <c r="BB25" s="670"/>
      <c r="BC25" s="670"/>
      <c r="BD25" s="670"/>
      <c r="BE25" s="671"/>
      <c r="BF25" s="669"/>
      <c r="BG25" s="670"/>
      <c r="BH25" s="670"/>
      <c r="BI25" s="670"/>
      <c r="BJ25" s="670"/>
      <c r="BK25" s="671"/>
      <c r="BL25" s="669"/>
      <c r="BM25" s="670"/>
      <c r="BN25" s="670"/>
      <c r="BO25" s="670"/>
      <c r="BP25" s="670"/>
      <c r="BQ25" s="671"/>
      <c r="BR25" s="669"/>
      <c r="BS25" s="670"/>
      <c r="BT25" s="670"/>
      <c r="BU25" s="670"/>
      <c r="BV25" s="670"/>
      <c r="BW25" s="671"/>
      <c r="BX25" s="669"/>
      <c r="BY25" s="670"/>
      <c r="BZ25" s="670"/>
      <c r="CA25" s="670"/>
      <c r="CB25" s="670"/>
      <c r="CC25" s="671"/>
      <c r="CD25" s="669"/>
      <c r="CE25" s="670"/>
      <c r="CF25" s="670"/>
      <c r="CG25" s="670"/>
      <c r="CH25" s="670"/>
      <c r="CI25" s="671"/>
      <c r="CJ25" s="669"/>
      <c r="CK25" s="670"/>
      <c r="CL25" s="670"/>
      <c r="CM25" s="670"/>
      <c r="CN25" s="670"/>
      <c r="CO25" s="671"/>
      <c r="CP25" s="669"/>
      <c r="CQ25" s="670"/>
      <c r="CR25" s="670"/>
      <c r="CS25" s="670"/>
      <c r="CT25" s="670"/>
      <c r="CU25" s="671"/>
      <c r="CV25" s="669"/>
      <c r="CW25" s="670"/>
      <c r="CX25" s="670"/>
      <c r="CY25" s="670"/>
      <c r="CZ25" s="670"/>
      <c r="DA25" s="671"/>
      <c r="DB25" s="669"/>
      <c r="DC25" s="670"/>
      <c r="DD25" s="670"/>
      <c r="DE25" s="670"/>
      <c r="DF25" s="670"/>
      <c r="DG25" s="671"/>
      <c r="DH25" s="669"/>
      <c r="DI25" s="670"/>
      <c r="DJ25" s="670"/>
      <c r="DK25" s="670"/>
      <c r="DL25" s="670"/>
      <c r="DM25" s="671"/>
      <c r="DN25" s="669"/>
      <c r="DO25" s="670"/>
      <c r="DP25" s="670"/>
      <c r="DQ25" s="670"/>
      <c r="DR25" s="670"/>
      <c r="DS25" s="671"/>
      <c r="DT25" s="669"/>
      <c r="DU25" s="670"/>
      <c r="DV25" s="670"/>
      <c r="DW25" s="670"/>
      <c r="DX25" s="670"/>
      <c r="DY25" s="671"/>
      <c r="DZ25" s="669"/>
      <c r="EA25" s="670"/>
      <c r="EB25" s="670"/>
      <c r="EC25" s="670"/>
      <c r="ED25" s="670"/>
      <c r="EE25" s="671"/>
      <c r="EF25" s="669"/>
      <c r="EG25" s="670"/>
      <c r="EH25" s="670"/>
      <c r="EI25" s="670"/>
      <c r="EJ25" s="670"/>
      <c r="EK25" s="671"/>
      <c r="EL25" s="669"/>
      <c r="EM25" s="670"/>
      <c r="EN25" s="670"/>
      <c r="EO25" s="670"/>
      <c r="EP25" s="670"/>
      <c r="EQ25" s="671"/>
      <c r="ER25" s="669"/>
      <c r="ES25" s="670"/>
      <c r="ET25" s="670"/>
      <c r="EU25" s="670"/>
      <c r="EV25" s="670"/>
      <c r="EW25" s="671"/>
      <c r="EX25" s="669"/>
      <c r="EY25" s="670"/>
      <c r="EZ25" s="670"/>
      <c r="FA25" s="670"/>
      <c r="FB25" s="670"/>
      <c r="FC25" s="671"/>
      <c r="FD25" s="669"/>
      <c r="FE25" s="670"/>
      <c r="FF25" s="670"/>
      <c r="FG25" s="670"/>
      <c r="FH25" s="670"/>
      <c r="FI25" s="671"/>
      <c r="FJ25" s="669"/>
      <c r="FK25" s="670"/>
      <c r="FL25" s="670"/>
      <c r="FM25" s="670"/>
      <c r="FN25" s="670"/>
      <c r="FO25" s="671"/>
      <c r="FP25" s="669"/>
      <c r="FQ25" s="670"/>
      <c r="FR25" s="670"/>
      <c r="FS25" s="670"/>
      <c r="FT25" s="670"/>
      <c r="FU25" s="671"/>
      <c r="FV25" s="669"/>
      <c r="FW25" s="670"/>
      <c r="FX25" s="670"/>
      <c r="FY25" s="670"/>
      <c r="FZ25" s="670"/>
      <c r="GA25" s="671"/>
      <c r="GB25" s="669"/>
      <c r="GC25" s="670"/>
      <c r="GD25" s="670"/>
      <c r="GE25" s="670"/>
      <c r="GF25" s="670"/>
      <c r="GG25" s="671"/>
      <c r="GH25" s="669"/>
      <c r="GI25" s="670"/>
      <c r="GJ25" s="670"/>
      <c r="GK25" s="670"/>
      <c r="GL25" s="670"/>
      <c r="GM25" s="671"/>
      <c r="GN25" s="669"/>
      <c r="GO25" s="670"/>
      <c r="GP25" s="670"/>
      <c r="GQ25" s="670"/>
      <c r="GR25" s="670"/>
      <c r="GS25" s="671"/>
      <c r="GT25" s="669"/>
      <c r="GU25" s="669"/>
      <c r="GV25" s="669"/>
      <c r="GW25" s="669"/>
    </row>
    <row r="26" spans="1:7" ht="12.75">
      <c r="A26" s="641" t="str">
        <f>'Suivi MF1'!A16</f>
        <v>Module ORGANISATION, DIRECTION de plongée </v>
      </c>
      <c r="B26" s="642"/>
      <c r="C26" s="642"/>
      <c r="D26" s="642"/>
      <c r="E26" s="642"/>
      <c r="F26" s="108"/>
      <c r="G26" s="106"/>
    </row>
    <row r="27" spans="1:7" ht="12.75">
      <c r="A27" s="631" t="str">
        <f>'Suivi MF1'!A17:C17</f>
        <v>8) Organisation et Direction </v>
      </c>
      <c r="B27" s="632"/>
      <c r="C27" s="632"/>
      <c r="D27" s="632"/>
      <c r="E27" s="632"/>
      <c r="F27" s="116">
        <f>'Suivi MF1'!D17</f>
        <v>10</v>
      </c>
      <c r="G27" s="105">
        <f>'Suivi MF1'!H17</f>
        <v>0</v>
      </c>
    </row>
    <row r="28" spans="1:7" ht="12.75">
      <c r="A28" s="631" t="str">
        <f>'Suivi MF1'!A18:C18</f>
        <v>9) Implication dans le stage </v>
      </c>
      <c r="B28" s="632"/>
      <c r="C28" s="632"/>
      <c r="D28" s="632"/>
      <c r="E28" s="632"/>
      <c r="F28" s="116">
        <f>'Suivi MF1'!D18</f>
        <v>8</v>
      </c>
      <c r="G28" s="105">
        <f>'Suivi MF1'!H18</f>
        <v>0</v>
      </c>
    </row>
    <row r="29" spans="1:7" ht="13.5" thickBot="1">
      <c r="A29" s="631" t="str">
        <f>'Suivi MF1'!A19:C19</f>
        <v>10) Assistance à la navigation </v>
      </c>
      <c r="B29" s="632"/>
      <c r="C29" s="632"/>
      <c r="D29" s="632"/>
      <c r="E29" s="632"/>
      <c r="F29" s="116">
        <f>'Suivi MF1'!D19</f>
        <v>8</v>
      </c>
      <c r="G29" s="105">
        <f>'Suivi MF1'!H19</f>
        <v>0</v>
      </c>
    </row>
    <row r="30" spans="1:205" ht="13.5" thickBot="1">
      <c r="A30" s="669" t="str">
        <f>'Suivi MF1'!A20:C20</f>
        <v>Moyenne</v>
      </c>
      <c r="B30" s="670"/>
      <c r="C30" s="670"/>
      <c r="D30" s="670"/>
      <c r="E30" s="670"/>
      <c r="F30" s="671"/>
      <c r="G30" s="107" t="e">
        <f>'Suivi MF1'!H20</f>
        <v>#DIV/0!</v>
      </c>
      <c r="H30" s="675"/>
      <c r="I30" s="675"/>
      <c r="J30" s="675"/>
      <c r="K30" s="675"/>
      <c r="L30" s="675"/>
      <c r="M30" s="675"/>
      <c r="N30" s="675"/>
      <c r="O30" s="675"/>
      <c r="P30" s="675"/>
      <c r="Q30" s="675"/>
      <c r="R30" s="675"/>
      <c r="S30" s="675"/>
      <c r="T30" s="675"/>
      <c r="U30" s="675"/>
      <c r="V30" s="675"/>
      <c r="W30" s="675"/>
      <c r="X30" s="675"/>
      <c r="Y30" s="675"/>
      <c r="Z30" s="675"/>
      <c r="AA30" s="675"/>
      <c r="AB30" s="675"/>
      <c r="AC30" s="675"/>
      <c r="AD30" s="675"/>
      <c r="AE30" s="675"/>
      <c r="AF30" s="675"/>
      <c r="AG30" s="675"/>
      <c r="AH30" s="669"/>
      <c r="AI30" s="670"/>
      <c r="AJ30" s="670"/>
      <c r="AK30" s="670"/>
      <c r="AL30" s="670"/>
      <c r="AM30" s="671"/>
      <c r="AN30" s="669"/>
      <c r="AO30" s="670"/>
      <c r="AP30" s="670"/>
      <c r="AQ30" s="670"/>
      <c r="AR30" s="670"/>
      <c r="AS30" s="671"/>
      <c r="AT30" s="669"/>
      <c r="AU30" s="670"/>
      <c r="AV30" s="670"/>
      <c r="AW30" s="670"/>
      <c r="AX30" s="670"/>
      <c r="AY30" s="671"/>
      <c r="AZ30" s="669"/>
      <c r="BA30" s="670"/>
      <c r="BB30" s="670"/>
      <c r="BC30" s="670"/>
      <c r="BD30" s="670"/>
      <c r="BE30" s="671"/>
      <c r="BF30" s="669"/>
      <c r="BG30" s="670"/>
      <c r="BH30" s="670"/>
      <c r="BI30" s="670"/>
      <c r="BJ30" s="670"/>
      <c r="BK30" s="671"/>
      <c r="BL30" s="669"/>
      <c r="BM30" s="670"/>
      <c r="BN30" s="670"/>
      <c r="BO30" s="670"/>
      <c r="BP30" s="670"/>
      <c r="BQ30" s="671"/>
      <c r="BR30" s="669"/>
      <c r="BS30" s="670"/>
      <c r="BT30" s="670"/>
      <c r="BU30" s="670"/>
      <c r="BV30" s="670"/>
      <c r="BW30" s="671"/>
      <c r="BX30" s="669"/>
      <c r="BY30" s="670"/>
      <c r="BZ30" s="670"/>
      <c r="CA30" s="670"/>
      <c r="CB30" s="670"/>
      <c r="CC30" s="671"/>
      <c r="CD30" s="669"/>
      <c r="CE30" s="670"/>
      <c r="CF30" s="670"/>
      <c r="CG30" s="670"/>
      <c r="CH30" s="670"/>
      <c r="CI30" s="671"/>
      <c r="CJ30" s="669"/>
      <c r="CK30" s="670"/>
      <c r="CL30" s="670"/>
      <c r="CM30" s="670"/>
      <c r="CN30" s="670"/>
      <c r="CO30" s="671"/>
      <c r="CP30" s="669"/>
      <c r="CQ30" s="670"/>
      <c r="CR30" s="670"/>
      <c r="CS30" s="670"/>
      <c r="CT30" s="670"/>
      <c r="CU30" s="671"/>
      <c r="CV30" s="669"/>
      <c r="CW30" s="670"/>
      <c r="CX30" s="670"/>
      <c r="CY30" s="670"/>
      <c r="CZ30" s="670"/>
      <c r="DA30" s="671"/>
      <c r="DB30" s="669"/>
      <c r="DC30" s="670"/>
      <c r="DD30" s="670"/>
      <c r="DE30" s="670"/>
      <c r="DF30" s="670"/>
      <c r="DG30" s="671"/>
      <c r="DH30" s="669"/>
      <c r="DI30" s="670"/>
      <c r="DJ30" s="670"/>
      <c r="DK30" s="670"/>
      <c r="DL30" s="670"/>
      <c r="DM30" s="671"/>
      <c r="DN30" s="669"/>
      <c r="DO30" s="670"/>
      <c r="DP30" s="670"/>
      <c r="DQ30" s="670"/>
      <c r="DR30" s="670"/>
      <c r="DS30" s="671"/>
      <c r="DT30" s="669"/>
      <c r="DU30" s="670"/>
      <c r="DV30" s="670"/>
      <c r="DW30" s="670"/>
      <c r="DX30" s="670"/>
      <c r="DY30" s="671"/>
      <c r="DZ30" s="669"/>
      <c r="EA30" s="670"/>
      <c r="EB30" s="670"/>
      <c r="EC30" s="670"/>
      <c r="ED30" s="670"/>
      <c r="EE30" s="671"/>
      <c r="EF30" s="669"/>
      <c r="EG30" s="670"/>
      <c r="EH30" s="670"/>
      <c r="EI30" s="670"/>
      <c r="EJ30" s="670"/>
      <c r="EK30" s="671"/>
      <c r="EL30" s="669"/>
      <c r="EM30" s="670"/>
      <c r="EN30" s="670"/>
      <c r="EO30" s="670"/>
      <c r="EP30" s="670"/>
      <c r="EQ30" s="671"/>
      <c r="ER30" s="669"/>
      <c r="ES30" s="670"/>
      <c r="ET30" s="670"/>
      <c r="EU30" s="670"/>
      <c r="EV30" s="670"/>
      <c r="EW30" s="671"/>
      <c r="EX30" s="669"/>
      <c r="EY30" s="670"/>
      <c r="EZ30" s="670"/>
      <c r="FA30" s="670"/>
      <c r="FB30" s="670"/>
      <c r="FC30" s="671"/>
      <c r="FD30" s="669"/>
      <c r="FE30" s="670"/>
      <c r="FF30" s="670"/>
      <c r="FG30" s="670"/>
      <c r="FH30" s="670"/>
      <c r="FI30" s="671"/>
      <c r="FJ30" s="669"/>
      <c r="FK30" s="670"/>
      <c r="FL30" s="670"/>
      <c r="FM30" s="670"/>
      <c r="FN30" s="670"/>
      <c r="FO30" s="671"/>
      <c r="FP30" s="669"/>
      <c r="FQ30" s="670"/>
      <c r="FR30" s="670"/>
      <c r="FS30" s="670"/>
      <c r="FT30" s="670"/>
      <c r="FU30" s="671"/>
      <c r="FV30" s="669"/>
      <c r="FW30" s="670"/>
      <c r="FX30" s="670"/>
      <c r="FY30" s="670"/>
      <c r="FZ30" s="670"/>
      <c r="GA30" s="671"/>
      <c r="GB30" s="669"/>
      <c r="GC30" s="670"/>
      <c r="GD30" s="670"/>
      <c r="GE30" s="670"/>
      <c r="GF30" s="670"/>
      <c r="GG30" s="671"/>
      <c r="GH30" s="669"/>
      <c r="GI30" s="670"/>
      <c r="GJ30" s="670"/>
      <c r="GK30" s="670"/>
      <c r="GL30" s="670"/>
      <c r="GM30" s="671"/>
      <c r="GN30" s="669"/>
      <c r="GO30" s="670"/>
      <c r="GP30" s="670"/>
      <c r="GQ30" s="670"/>
      <c r="GR30" s="670"/>
      <c r="GS30" s="671"/>
      <c r="GT30" s="669"/>
      <c r="GU30" s="669"/>
      <c r="GV30" s="669"/>
      <c r="GW30" s="669"/>
    </row>
    <row r="31" spans="1:7" ht="12.75">
      <c r="A31" s="641" t="str">
        <f>'Suivi MF1'!A21</f>
        <v>Module THEORIE </v>
      </c>
      <c r="B31" s="642"/>
      <c r="C31" s="642"/>
      <c r="D31" s="642"/>
      <c r="E31" s="643"/>
      <c r="F31" s="123"/>
      <c r="G31" s="277"/>
    </row>
    <row r="32" spans="1:7" ht="12.75">
      <c r="A32" s="631" t="str">
        <f>'Suivi MF1'!A22:C22</f>
        <v>11) Physiopathologie</v>
      </c>
      <c r="B32" s="632"/>
      <c r="C32" s="632"/>
      <c r="D32" s="632"/>
      <c r="E32" s="636"/>
      <c r="F32" s="117">
        <f>'Suivi MF1'!D22</f>
        <v>8</v>
      </c>
      <c r="G32" s="105">
        <f>'Suivi MF1'!H22</f>
        <v>0</v>
      </c>
    </row>
    <row r="33" spans="1:7" ht="12.75">
      <c r="A33" s="631" t="str">
        <f>'Suivi MF1'!A23:C23</f>
        <v>12) La désaturation </v>
      </c>
      <c r="B33" s="632"/>
      <c r="C33" s="632"/>
      <c r="D33" s="632"/>
      <c r="E33" s="636"/>
      <c r="F33" s="117">
        <f>'Suivi MF1'!D23</f>
        <v>8</v>
      </c>
      <c r="G33" s="105">
        <f>'Suivi MF1'!H23</f>
        <v>0</v>
      </c>
    </row>
    <row r="34" spans="1:7" ht="12.75">
      <c r="A34" s="631" t="str">
        <f>'Suivi MF1'!A24:C24</f>
        <v>13) Entretien Culture G et réglementation </v>
      </c>
      <c r="B34" s="632"/>
      <c r="C34" s="632"/>
      <c r="D34" s="632"/>
      <c r="E34" s="636"/>
      <c r="F34" s="117">
        <f>'Suivi MF1'!D24</f>
        <v>8</v>
      </c>
      <c r="G34" s="105">
        <f>'Suivi MF1'!H24</f>
        <v>0</v>
      </c>
    </row>
    <row r="35" spans="1:7" ht="13.5" thickBot="1">
      <c r="A35" s="631" t="str">
        <f>'Suivi MF1'!A25:C25</f>
        <v>14) Entretien milieu associatif </v>
      </c>
      <c r="B35" s="632"/>
      <c r="C35" s="632"/>
      <c r="D35" s="632"/>
      <c r="E35" s="636"/>
      <c r="F35" s="117">
        <f>'Suivi MF1'!D25</f>
        <v>8</v>
      </c>
      <c r="G35" s="105">
        <f>'Suivi MF1'!H25</f>
        <v>0</v>
      </c>
    </row>
    <row r="36" spans="1:7" ht="13.5" thickBot="1">
      <c r="A36" s="669" t="str">
        <f>'Suivi MF1'!A26:C26</f>
        <v>Moyenne</v>
      </c>
      <c r="B36" s="670"/>
      <c r="C36" s="670"/>
      <c r="D36" s="670"/>
      <c r="E36" s="670"/>
      <c r="F36" s="671"/>
      <c r="G36" s="107" t="e">
        <f>'Suivi MF1'!H26</f>
        <v>#DIV/0!</v>
      </c>
    </row>
    <row r="37" spans="1:7" ht="13.5" thickBot="1">
      <c r="A37" s="682" t="str">
        <f>'Suivi MF1'!A27:C27</f>
        <v>Moyenne générale</v>
      </c>
      <c r="B37" s="683"/>
      <c r="C37" s="683"/>
      <c r="D37" s="683"/>
      <c r="E37" s="684"/>
      <c r="F37" s="24">
        <f>'Suivi MF1'!D27</f>
        <v>10</v>
      </c>
      <c r="G37" s="278" t="e">
        <f>'Suivi MF1'!H27</f>
        <v>#DIV/0!</v>
      </c>
    </row>
    <row r="38" spans="1:7" ht="12">
      <c r="A38" s="73"/>
      <c r="B38" s="74"/>
      <c r="C38" s="74"/>
      <c r="D38" s="74"/>
      <c r="E38" s="74"/>
      <c r="F38" s="74"/>
      <c r="G38" s="75"/>
    </row>
    <row r="39" spans="1:7" ht="12.75">
      <c r="A39" s="527" t="s">
        <v>42</v>
      </c>
      <c r="B39" s="528"/>
      <c r="C39" s="529" t="str">
        <f>'Tableau de bord'!D3</f>
        <v>xxxxxxxxxxxxxxxxxxxxxxxx</v>
      </c>
      <c r="D39" s="529"/>
      <c r="E39" s="537" t="str">
        <f>'Tableau de bord'!D2</f>
        <v>xxxxxxxxxxxxxxxxxxxxxxxx</v>
      </c>
      <c r="F39" s="537"/>
      <c r="G39" s="538"/>
    </row>
    <row r="40" spans="1:7" ht="12">
      <c r="A40" s="555" t="s">
        <v>43</v>
      </c>
      <c r="B40" s="556"/>
      <c r="C40" s="556"/>
      <c r="D40" s="556"/>
      <c r="E40" s="556"/>
      <c r="F40" s="556"/>
      <c r="G40" s="557"/>
    </row>
    <row r="41" spans="1:7" ht="12">
      <c r="A41" s="555"/>
      <c r="B41" s="556"/>
      <c r="C41" s="556"/>
      <c r="D41" s="556"/>
      <c r="E41" s="556"/>
      <c r="F41" s="556"/>
      <c r="G41" s="557"/>
    </row>
    <row r="42" spans="1:7" ht="12.75">
      <c r="A42" s="78" t="s">
        <v>44</v>
      </c>
      <c r="B42" s="50" t="s">
        <v>71</v>
      </c>
      <c r="C42" s="528" t="s">
        <v>3</v>
      </c>
      <c r="D42" s="528"/>
      <c r="E42" s="528" t="s">
        <v>4</v>
      </c>
      <c r="F42" s="528"/>
      <c r="G42" s="80" t="s">
        <v>5</v>
      </c>
    </row>
    <row r="43" spans="1:7" ht="12">
      <c r="A43" s="81"/>
      <c r="B43" s="33"/>
      <c r="C43" s="33"/>
      <c r="D43" s="33"/>
      <c r="E43" s="33"/>
      <c r="F43" s="33"/>
      <c r="G43" s="82"/>
    </row>
    <row r="44" spans="1:7" ht="22.5">
      <c r="A44" s="561" t="str">
        <f>'Tableau de bord'!D4</f>
        <v>xxxxxxxxxxxxxxxxxxxxxxxx</v>
      </c>
      <c r="B44" s="83" t="str">
        <f>'Tableau de bord'!D5</f>
        <v>xxxxxxxxxxxxxxxxxxxxxxxx</v>
      </c>
      <c r="C44" s="562" t="str">
        <f>'Tableau de bord'!D6</f>
        <v>xxxxxxxxxxxxxxxxxxxxxxxx</v>
      </c>
      <c r="D44" s="562"/>
      <c r="E44" s="562" t="str">
        <f>'Tableau de bord'!D7</f>
        <v>xxxxxxxxxxxxxxxxxxxxxxxx</v>
      </c>
      <c r="F44" s="562"/>
      <c r="G44" s="84" t="str">
        <f>'Tableau de bord'!D8</f>
        <v>xxxxxxxxxxxxxxxxxxxxxxxx</v>
      </c>
    </row>
    <row r="45" spans="1:7" ht="12">
      <c r="A45" s="561"/>
      <c r="B45" s="33"/>
      <c r="C45" s="33"/>
      <c r="D45" s="33"/>
      <c r="E45" s="33"/>
      <c r="F45" s="33"/>
      <c r="G45" s="82"/>
    </row>
    <row r="46" spans="1:7" ht="12">
      <c r="A46" s="81"/>
      <c r="B46" s="33"/>
      <c r="C46" s="33"/>
      <c r="D46" s="33"/>
      <c r="E46" s="33"/>
      <c r="F46" s="33"/>
      <c r="G46" s="82"/>
    </row>
    <row r="47" spans="1:7" ht="12.75">
      <c r="A47" s="85"/>
      <c r="B47" s="33"/>
      <c r="C47" s="33"/>
      <c r="D47" s="33"/>
      <c r="E47" s="33"/>
      <c r="F47" s="33"/>
      <c r="G47" s="82"/>
    </row>
    <row r="48" spans="1:7" ht="12">
      <c r="A48" s="81"/>
      <c r="B48" s="33"/>
      <c r="C48" s="33"/>
      <c r="D48" s="33"/>
      <c r="E48" s="33"/>
      <c r="F48" s="33"/>
      <c r="G48" s="82"/>
    </row>
    <row r="49" spans="1:7" ht="12.75" thickBot="1">
      <c r="A49" s="86"/>
      <c r="B49" s="76"/>
      <c r="C49" s="76"/>
      <c r="D49" s="76"/>
      <c r="E49" s="76"/>
      <c r="F49" s="76"/>
      <c r="G49" s="77"/>
    </row>
    <row r="53" ht="12.75">
      <c r="A53" s="253" t="s">
        <v>162</v>
      </c>
    </row>
  </sheetData>
  <sheetProtection sheet="1"/>
  <mergeCells count="152">
    <mergeCell ref="A1:A4"/>
    <mergeCell ref="B1:G4"/>
    <mergeCell ref="A5:G5"/>
    <mergeCell ref="A7:B7"/>
    <mergeCell ref="A8:B8"/>
    <mergeCell ref="A9:B9"/>
    <mergeCell ref="E7:G7"/>
    <mergeCell ref="C8:D8"/>
    <mergeCell ref="E8:G8"/>
    <mergeCell ref="C7:D7"/>
    <mergeCell ref="A10:B10"/>
    <mergeCell ref="A11:G12"/>
    <mergeCell ref="A13:E14"/>
    <mergeCell ref="F13:F14"/>
    <mergeCell ref="G13:G14"/>
    <mergeCell ref="C9:G9"/>
    <mergeCell ref="A15:E15"/>
    <mergeCell ref="C10:D10"/>
    <mergeCell ref="F10:G10"/>
    <mergeCell ref="A16:E16"/>
    <mergeCell ref="A17:E17"/>
    <mergeCell ref="A18:F18"/>
    <mergeCell ref="A19:E19"/>
    <mergeCell ref="A20:E20"/>
    <mergeCell ref="A21:E21"/>
    <mergeCell ref="A31:E31"/>
    <mergeCell ref="A32:E32"/>
    <mergeCell ref="A33:E33"/>
    <mergeCell ref="A22:E22"/>
    <mergeCell ref="A23:E23"/>
    <mergeCell ref="A24:E24"/>
    <mergeCell ref="A25:F25"/>
    <mergeCell ref="A26:E26"/>
    <mergeCell ref="A27:E27"/>
    <mergeCell ref="A44:A45"/>
    <mergeCell ref="C44:D44"/>
    <mergeCell ref="E44:F44"/>
    <mergeCell ref="A34:E34"/>
    <mergeCell ref="A35:E35"/>
    <mergeCell ref="A36:F36"/>
    <mergeCell ref="A37:E37"/>
    <mergeCell ref="A39:B39"/>
    <mergeCell ref="C39:D39"/>
    <mergeCell ref="H18:I18"/>
    <mergeCell ref="J18:O18"/>
    <mergeCell ref="P18:U18"/>
    <mergeCell ref="V18:AA18"/>
    <mergeCell ref="A40:G41"/>
    <mergeCell ref="H30:I30"/>
    <mergeCell ref="J30:O30"/>
    <mergeCell ref="P30:U30"/>
    <mergeCell ref="V30:AA30"/>
    <mergeCell ref="C42:D42"/>
    <mergeCell ref="E42:F42"/>
    <mergeCell ref="A28:E28"/>
    <mergeCell ref="A29:E29"/>
    <mergeCell ref="A30:F30"/>
    <mergeCell ref="AB18:AG18"/>
    <mergeCell ref="H25:I25"/>
    <mergeCell ref="J25:O25"/>
    <mergeCell ref="P25:U25"/>
    <mergeCell ref="V25:AA25"/>
    <mergeCell ref="AH18:AM18"/>
    <mergeCell ref="AN18:AS18"/>
    <mergeCell ref="AT18:AY18"/>
    <mergeCell ref="AZ18:BE18"/>
    <mergeCell ref="BF18:BK18"/>
    <mergeCell ref="DT18:DY18"/>
    <mergeCell ref="BL18:BQ18"/>
    <mergeCell ref="BR18:BW18"/>
    <mergeCell ref="BX18:CC18"/>
    <mergeCell ref="CD18:CI18"/>
    <mergeCell ref="CJ18:CO18"/>
    <mergeCell ref="CP18:CU18"/>
    <mergeCell ref="GB18:GG18"/>
    <mergeCell ref="GH18:GM18"/>
    <mergeCell ref="GN18:GS18"/>
    <mergeCell ref="GT18:GW18"/>
    <mergeCell ref="EF18:EK18"/>
    <mergeCell ref="EL18:EQ18"/>
    <mergeCell ref="ER18:EW18"/>
    <mergeCell ref="EX18:FC18"/>
    <mergeCell ref="FD18:FI18"/>
    <mergeCell ref="FJ18:FO18"/>
    <mergeCell ref="FP18:FU18"/>
    <mergeCell ref="FV18:GA18"/>
    <mergeCell ref="CV18:DA18"/>
    <mergeCell ref="DB18:DG18"/>
    <mergeCell ref="DH18:DM18"/>
    <mergeCell ref="DN18:DS18"/>
    <mergeCell ref="DZ18:EE18"/>
    <mergeCell ref="AB25:AG25"/>
    <mergeCell ref="AH25:AM25"/>
    <mergeCell ref="AN25:AS25"/>
    <mergeCell ref="AT25:AY25"/>
    <mergeCell ref="AZ25:BE25"/>
    <mergeCell ref="BF25:BK25"/>
    <mergeCell ref="DN25:DS25"/>
    <mergeCell ref="DT25:DY25"/>
    <mergeCell ref="DZ25:EE25"/>
    <mergeCell ref="BL25:BQ25"/>
    <mergeCell ref="BR25:BW25"/>
    <mergeCell ref="BX25:CC25"/>
    <mergeCell ref="CD25:CI25"/>
    <mergeCell ref="CJ25:CO25"/>
    <mergeCell ref="CP25:CU25"/>
    <mergeCell ref="FV25:GA25"/>
    <mergeCell ref="GB25:GG25"/>
    <mergeCell ref="GH25:GM25"/>
    <mergeCell ref="GN25:GS25"/>
    <mergeCell ref="GT25:GW25"/>
    <mergeCell ref="EF25:EK25"/>
    <mergeCell ref="EL25:EQ25"/>
    <mergeCell ref="ER25:EW25"/>
    <mergeCell ref="EX25:FC25"/>
    <mergeCell ref="FD25:FI25"/>
    <mergeCell ref="E39:G39"/>
    <mergeCell ref="FP25:FU25"/>
    <mergeCell ref="FJ25:FO25"/>
    <mergeCell ref="CV25:DA25"/>
    <mergeCell ref="DB25:DG25"/>
    <mergeCell ref="DH25:DM25"/>
    <mergeCell ref="AB30:AG30"/>
    <mergeCell ref="AH30:AM30"/>
    <mergeCell ref="AN30:AS30"/>
    <mergeCell ref="AT30:AY30"/>
    <mergeCell ref="AZ30:BE30"/>
    <mergeCell ref="BF30:BK30"/>
    <mergeCell ref="BL30:BQ30"/>
    <mergeCell ref="BR30:BW30"/>
    <mergeCell ref="BX30:CC30"/>
    <mergeCell ref="CD30:CI30"/>
    <mergeCell ref="CJ30:CO30"/>
    <mergeCell ref="CP30:CU30"/>
    <mergeCell ref="CV30:DA30"/>
    <mergeCell ref="DB30:DG30"/>
    <mergeCell ref="DH30:DM30"/>
    <mergeCell ref="DN30:DS30"/>
    <mergeCell ref="DT30:DY30"/>
    <mergeCell ref="DZ30:EE30"/>
    <mergeCell ref="EF30:EK30"/>
    <mergeCell ref="EL30:EQ30"/>
    <mergeCell ref="ER30:EW30"/>
    <mergeCell ref="EX30:FC30"/>
    <mergeCell ref="GN30:GS30"/>
    <mergeCell ref="GT30:GW30"/>
    <mergeCell ref="FD30:FI30"/>
    <mergeCell ref="FJ30:FO30"/>
    <mergeCell ref="FP30:FU30"/>
    <mergeCell ref="FV30:GA30"/>
    <mergeCell ref="GB30:GG30"/>
    <mergeCell ref="GH30:GM30"/>
  </mergeCells>
  <hyperlinks>
    <hyperlink ref="A53" location="'Suivi MF1'!A1" display="Suivi MF1"/>
  </hyperlinks>
  <printOptions/>
  <pageMargins left="0.39375" right="0.39375" top="0.39375" bottom="0.39375" header="0.5118055555555555" footer="0.5118055555555555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H53"/>
  <sheetViews>
    <sheetView zoomScale="112" zoomScaleNormal="112" zoomScalePageLayoutView="0" workbookViewId="0" topLeftCell="A1">
      <selection activeCell="H13" sqref="H13"/>
    </sheetView>
  </sheetViews>
  <sheetFormatPr defaultColWidth="9.140625" defaultRowHeight="12.75"/>
  <cols>
    <col min="1" max="1" width="10.57421875" style="23" customWidth="1"/>
    <col min="2" max="2" width="15.57421875" style="23" customWidth="1"/>
    <col min="3" max="6" width="10.57421875" style="23" customWidth="1"/>
    <col min="7" max="7" width="20.57421875" style="23" customWidth="1"/>
    <col min="8" max="8" width="13.57421875" style="23" customWidth="1"/>
    <col min="9" max="10" width="9.140625" style="23" customWidth="1"/>
    <col min="11" max="11" width="9.8515625" style="23" bestFit="1" customWidth="1"/>
    <col min="12" max="16384" width="9.140625" style="23" customWidth="1"/>
  </cols>
  <sheetData>
    <row r="1" spans="1:7" ht="12.75" customHeight="1">
      <c r="A1" s="581" t="s">
        <v>34</v>
      </c>
      <c r="B1" s="586" t="s">
        <v>78</v>
      </c>
      <c r="C1" s="587"/>
      <c r="D1" s="587"/>
      <c r="E1" s="587"/>
      <c r="F1" s="587"/>
      <c r="G1" s="588"/>
    </row>
    <row r="2" spans="1:7" ht="12.75" customHeight="1">
      <c r="A2" s="582"/>
      <c r="B2" s="589"/>
      <c r="C2" s="590"/>
      <c r="D2" s="590"/>
      <c r="E2" s="590"/>
      <c r="F2" s="590"/>
      <c r="G2" s="591"/>
    </row>
    <row r="3" spans="1:7" ht="12.75" customHeight="1">
      <c r="A3" s="582"/>
      <c r="B3" s="589"/>
      <c r="C3" s="590"/>
      <c r="D3" s="590"/>
      <c r="E3" s="590"/>
      <c r="F3" s="590"/>
      <c r="G3" s="591"/>
    </row>
    <row r="4" spans="1:7" ht="12.75" customHeight="1" thickBot="1">
      <c r="A4" s="582"/>
      <c r="B4" s="592"/>
      <c r="C4" s="593"/>
      <c r="D4" s="593"/>
      <c r="E4" s="593"/>
      <c r="F4" s="593"/>
      <c r="G4" s="594"/>
    </row>
    <row r="5" spans="1:7" ht="30" customHeight="1" thickBot="1">
      <c r="A5" s="583" t="s">
        <v>70</v>
      </c>
      <c r="B5" s="584"/>
      <c r="C5" s="584"/>
      <c r="D5" s="584"/>
      <c r="E5" s="584"/>
      <c r="F5" s="584"/>
      <c r="G5" s="585"/>
    </row>
    <row r="6" spans="1:7" ht="15" customHeight="1">
      <c r="A6" s="103"/>
      <c r="B6" s="34"/>
      <c r="C6" s="34"/>
      <c r="D6" s="34"/>
      <c r="E6" s="34"/>
      <c r="F6" s="34"/>
      <c r="G6" s="104"/>
    </row>
    <row r="7" spans="1:8" ht="24" customHeight="1">
      <c r="A7" s="531" t="s">
        <v>35</v>
      </c>
      <c r="B7" s="532"/>
      <c r="C7" s="198">
        <f>'Liste candidats'!B21</f>
        <v>0</v>
      </c>
      <c r="D7" s="196"/>
      <c r="E7" s="677">
        <f>'Liste candidats'!C21</f>
        <v>0</v>
      </c>
      <c r="F7" s="677"/>
      <c r="G7" s="630"/>
      <c r="H7" s="13"/>
    </row>
    <row r="8" spans="1:8" ht="24.75" customHeight="1">
      <c r="A8" s="531" t="s">
        <v>36</v>
      </c>
      <c r="B8" s="532"/>
      <c r="C8" s="681">
        <f>'Liste candidats'!D21</f>
        <v>0</v>
      </c>
      <c r="D8" s="681"/>
      <c r="E8" s="677">
        <f>'Liste candidats'!E21</f>
        <v>0</v>
      </c>
      <c r="F8" s="677"/>
      <c r="G8" s="630"/>
      <c r="H8" s="13"/>
    </row>
    <row r="9" spans="1:8" ht="24" customHeight="1">
      <c r="A9" s="531" t="s">
        <v>37</v>
      </c>
      <c r="B9" s="532"/>
      <c r="C9" s="199">
        <f>'Liste candidats'!H21</f>
        <v>0</v>
      </c>
      <c r="D9" s="187"/>
      <c r="E9" s="187"/>
      <c r="F9" s="187"/>
      <c r="G9" s="188"/>
      <c r="H9" s="13"/>
    </row>
    <row r="10" spans="1:8" ht="23.25" customHeight="1">
      <c r="A10" s="650" t="s">
        <v>38</v>
      </c>
      <c r="B10" s="651"/>
      <c r="C10" s="677">
        <f>'Liste candidats'!F21</f>
        <v>0</v>
      </c>
      <c r="D10" s="677"/>
      <c r="E10" s="60" t="s">
        <v>39</v>
      </c>
      <c r="F10" s="677">
        <f>'Liste candidats'!G21</f>
        <v>0</v>
      </c>
      <c r="G10" s="630"/>
      <c r="H10" s="13"/>
    </row>
    <row r="11" spans="1:8" ht="12.75" customHeight="1">
      <c r="A11" s="652" t="s">
        <v>53</v>
      </c>
      <c r="B11" s="653"/>
      <c r="C11" s="653"/>
      <c r="D11" s="653"/>
      <c r="E11" s="653"/>
      <c r="F11" s="653"/>
      <c r="G11" s="654"/>
      <c r="H11" s="13"/>
    </row>
    <row r="12" spans="1:8" ht="30.75" customHeight="1" thickBot="1">
      <c r="A12" s="568"/>
      <c r="B12" s="569"/>
      <c r="C12" s="569"/>
      <c r="D12" s="569"/>
      <c r="E12" s="569"/>
      <c r="F12" s="569"/>
      <c r="G12" s="570"/>
      <c r="H12" s="13"/>
    </row>
    <row r="13" spans="1:8" ht="12.75" customHeight="1">
      <c r="A13" s="655"/>
      <c r="B13" s="656"/>
      <c r="C13" s="656"/>
      <c r="D13" s="656"/>
      <c r="E13" s="657"/>
      <c r="F13" s="661" t="s">
        <v>65</v>
      </c>
      <c r="G13" s="663" t="s">
        <v>54</v>
      </c>
      <c r="H13" s="13"/>
    </row>
    <row r="14" spans="1:8" ht="12.75" customHeight="1" thickBot="1">
      <c r="A14" s="658"/>
      <c r="B14" s="659"/>
      <c r="C14" s="659"/>
      <c r="D14" s="659"/>
      <c r="E14" s="660"/>
      <c r="F14" s="662"/>
      <c r="G14" s="664"/>
      <c r="H14" s="13"/>
    </row>
    <row r="15" spans="1:8" ht="12.75">
      <c r="A15" s="665" t="str">
        <f>'Suivi MF1'!A5:L5</f>
        <v>Module CAPACITE PHYSIQUE </v>
      </c>
      <c r="B15" s="642"/>
      <c r="C15" s="642"/>
      <c r="D15" s="642"/>
      <c r="E15" s="642"/>
      <c r="F15" s="39"/>
      <c r="G15" s="79"/>
      <c r="H15" s="13"/>
    </row>
    <row r="16" spans="1:8" ht="12">
      <c r="A16" s="644" t="str">
        <f>'Suivi MF1'!A6:C6</f>
        <v>1) 500 mètres capelé (F/NF) </v>
      </c>
      <c r="B16" s="645"/>
      <c r="C16" s="645"/>
      <c r="D16" s="645"/>
      <c r="E16" s="645"/>
      <c r="F16" s="116" t="str">
        <f>'Suivi MF1'!D6</f>
        <v>Fait</v>
      </c>
      <c r="G16" s="105">
        <f>'Suivi MF1'!I6</f>
        <v>0</v>
      </c>
      <c r="H16" s="13"/>
    </row>
    <row r="17" spans="1:8" ht="12.75" thickBot="1">
      <c r="A17" s="644" t="str">
        <f>'Suivi MF1'!A7:C7</f>
        <v>2) Remontée tout moyen 25m </v>
      </c>
      <c r="B17" s="645"/>
      <c r="C17" s="645"/>
      <c r="D17" s="645"/>
      <c r="E17" s="645"/>
      <c r="F17" s="116">
        <f>'Suivi MF1'!D7</f>
        <v>8</v>
      </c>
      <c r="G17" s="105">
        <f>'Suivi MF1'!I7</f>
        <v>0</v>
      </c>
      <c r="H17" s="13"/>
    </row>
    <row r="18" spans="1:8" ht="13.5" thickBot="1">
      <c r="A18" s="669" t="str">
        <f>'Suivi MF1'!A8:C8</f>
        <v>Moyenne</v>
      </c>
      <c r="B18" s="670"/>
      <c r="C18" s="670"/>
      <c r="D18" s="670"/>
      <c r="E18" s="670"/>
      <c r="F18" s="671"/>
      <c r="G18" s="124" t="e">
        <f>'Suivi MF1'!I8</f>
        <v>#DIV/0!</v>
      </c>
      <c r="H18" s="13"/>
    </row>
    <row r="19" spans="1:8" ht="12.75">
      <c r="A19" s="641" t="str">
        <f>'Suivi MF1'!A9:L9</f>
        <v>Module PEDAGOGIE </v>
      </c>
      <c r="B19" s="642"/>
      <c r="C19" s="642"/>
      <c r="D19" s="642"/>
      <c r="E19" s="642"/>
      <c r="F19" s="72"/>
      <c r="G19" s="108"/>
      <c r="H19" s="13"/>
    </row>
    <row r="20" spans="1:8" ht="12">
      <c r="A20" s="644" t="str">
        <f>'Suivi MF1'!A10:C10</f>
        <v>3) Pédagogie de la pratique </v>
      </c>
      <c r="B20" s="645"/>
      <c r="C20" s="645"/>
      <c r="D20" s="645"/>
      <c r="E20" s="645"/>
      <c r="F20" s="116">
        <f>'Suivi MF1'!D10</f>
        <v>10</v>
      </c>
      <c r="G20" s="40">
        <f>'Suivi MF1'!I10</f>
        <v>0</v>
      </c>
      <c r="H20" s="13"/>
    </row>
    <row r="21" spans="1:8" ht="12">
      <c r="A21" s="644" t="str">
        <f>'Suivi MF1'!A11:C11</f>
        <v>4) Pédagogie de la théorie </v>
      </c>
      <c r="B21" s="645"/>
      <c r="C21" s="645"/>
      <c r="D21" s="645"/>
      <c r="E21" s="645"/>
      <c r="F21" s="116">
        <f>'Suivi MF1'!D11</f>
        <v>8</v>
      </c>
      <c r="G21" s="40">
        <f>'Suivi MF1'!I11</f>
        <v>0</v>
      </c>
      <c r="H21" s="13"/>
    </row>
    <row r="22" spans="1:8" ht="12">
      <c r="A22" s="644" t="str">
        <f>'Suivi MF1'!A12:C12</f>
        <v>5) Conduite de baptême </v>
      </c>
      <c r="B22" s="645"/>
      <c r="C22" s="645"/>
      <c r="D22" s="645"/>
      <c r="E22" s="645"/>
      <c r="F22" s="116">
        <f>'Suivi MF1'!D12</f>
        <v>10</v>
      </c>
      <c r="G22" s="40">
        <f>'Suivi MF1'!I12</f>
        <v>0</v>
      </c>
      <c r="H22" s="13"/>
    </row>
    <row r="23" spans="1:8" ht="12">
      <c r="A23" s="644" t="str">
        <f>'Suivi MF1'!A13:C13</f>
        <v>6) Démonstration de sauvetage aquatique (CAFSAN). </v>
      </c>
      <c r="B23" s="645"/>
      <c r="C23" s="645"/>
      <c r="D23" s="645"/>
      <c r="E23" s="645"/>
      <c r="F23" s="116">
        <f>'Suivi MF1'!D13</f>
        <v>10</v>
      </c>
      <c r="G23" s="40">
        <f>'Suivi MF1'!I13</f>
        <v>0</v>
      </c>
      <c r="H23" s="13"/>
    </row>
    <row r="24" spans="1:8" ht="12.75" thickBot="1">
      <c r="A24" s="644" t="str">
        <f>'Suivi MF1'!A14:C14</f>
        <v>7) Pédagogie des spécialités  </v>
      </c>
      <c r="B24" s="645"/>
      <c r="C24" s="645"/>
      <c r="D24" s="645"/>
      <c r="E24" s="645"/>
      <c r="F24" s="122">
        <f>'Suivi MF1'!D14</f>
        <v>8</v>
      </c>
      <c r="G24" s="109">
        <f>'Suivi MF1'!I14</f>
        <v>0</v>
      </c>
      <c r="H24" s="13"/>
    </row>
    <row r="25" spans="1:8" ht="13.5" thickBot="1">
      <c r="A25" s="669" t="str">
        <f>'Suivi MF1'!A15:C15</f>
        <v>Moyenne</v>
      </c>
      <c r="B25" s="670"/>
      <c r="C25" s="670"/>
      <c r="D25" s="670"/>
      <c r="E25" s="670"/>
      <c r="F25" s="671"/>
      <c r="G25" s="276" t="e">
        <f>'Suivi MF1'!I15</f>
        <v>#DIV/0!</v>
      </c>
      <c r="H25" s="13"/>
    </row>
    <row r="26" spans="1:8" ht="12.75">
      <c r="A26" s="641" t="str">
        <f>'Suivi MF1'!A16</f>
        <v>Module ORGANISATION, DIRECTION de plongée </v>
      </c>
      <c r="B26" s="642"/>
      <c r="C26" s="642"/>
      <c r="D26" s="642"/>
      <c r="E26" s="642"/>
      <c r="F26" s="108"/>
      <c r="G26" s="106"/>
      <c r="H26" s="13"/>
    </row>
    <row r="27" spans="1:8" ht="12.75">
      <c r="A27" s="631" t="str">
        <f>'Suivi MF1'!A17:C17</f>
        <v>8) Organisation et Direction </v>
      </c>
      <c r="B27" s="632"/>
      <c r="C27" s="632"/>
      <c r="D27" s="632"/>
      <c r="E27" s="632"/>
      <c r="F27" s="116">
        <f>'Suivi MF1'!D17</f>
        <v>10</v>
      </c>
      <c r="G27" s="105">
        <f>'Suivi MF1'!I17</f>
        <v>0</v>
      </c>
      <c r="H27" s="13"/>
    </row>
    <row r="28" spans="1:8" ht="12.75">
      <c r="A28" s="631" t="str">
        <f>'Suivi MF1'!A18:C18</f>
        <v>9) Implication dans le stage </v>
      </c>
      <c r="B28" s="632"/>
      <c r="C28" s="632"/>
      <c r="D28" s="632"/>
      <c r="E28" s="632"/>
      <c r="F28" s="116">
        <f>'Suivi MF1'!D18</f>
        <v>8</v>
      </c>
      <c r="G28" s="105">
        <f>'Suivi MF1'!I18</f>
        <v>0</v>
      </c>
      <c r="H28" s="13"/>
    </row>
    <row r="29" spans="1:8" ht="13.5" thickBot="1">
      <c r="A29" s="631" t="str">
        <f>'Suivi MF1'!A19:C19</f>
        <v>10) Assistance à la navigation </v>
      </c>
      <c r="B29" s="632"/>
      <c r="C29" s="632"/>
      <c r="D29" s="632"/>
      <c r="E29" s="632"/>
      <c r="F29" s="116">
        <f>'Suivi MF1'!D19</f>
        <v>8</v>
      </c>
      <c r="G29" s="105">
        <f>'Suivi MF1'!I19</f>
        <v>0</v>
      </c>
      <c r="H29" s="13"/>
    </row>
    <row r="30" spans="1:8" ht="13.5" thickBot="1">
      <c r="A30" s="669" t="str">
        <f>'Suivi MF1'!A20:C20</f>
        <v>Moyenne</v>
      </c>
      <c r="B30" s="670"/>
      <c r="C30" s="670"/>
      <c r="D30" s="670"/>
      <c r="E30" s="670"/>
      <c r="F30" s="671"/>
      <c r="G30" s="107" t="e">
        <f>'Suivi MF1'!I20</f>
        <v>#DIV/0!</v>
      </c>
      <c r="H30" s="13"/>
    </row>
    <row r="31" spans="1:8" ht="12.75">
      <c r="A31" s="641" t="str">
        <f>'Suivi MF1'!A21</f>
        <v>Module THEORIE </v>
      </c>
      <c r="B31" s="642"/>
      <c r="C31" s="642"/>
      <c r="D31" s="642"/>
      <c r="E31" s="643"/>
      <c r="F31" s="123"/>
      <c r="G31" s="277"/>
      <c r="H31" s="13"/>
    </row>
    <row r="32" spans="1:8" ht="12.75">
      <c r="A32" s="631" t="str">
        <f>'Suivi MF1'!A22:C22</f>
        <v>11) Physiopathologie</v>
      </c>
      <c r="B32" s="632"/>
      <c r="C32" s="632"/>
      <c r="D32" s="632"/>
      <c r="E32" s="636"/>
      <c r="F32" s="117">
        <f>'Suivi MF1'!D22</f>
        <v>8</v>
      </c>
      <c r="G32" s="105">
        <f>'Suivi MF1'!I22</f>
        <v>0</v>
      </c>
      <c r="H32" s="13"/>
    </row>
    <row r="33" spans="1:8" ht="12.75">
      <c r="A33" s="631" t="str">
        <f>'Suivi MF1'!A23:C23</f>
        <v>12) La désaturation </v>
      </c>
      <c r="B33" s="632"/>
      <c r="C33" s="632"/>
      <c r="D33" s="632"/>
      <c r="E33" s="636"/>
      <c r="F33" s="117">
        <f>'Suivi MF1'!D23</f>
        <v>8</v>
      </c>
      <c r="G33" s="105">
        <f>'Suivi MF1'!I23</f>
        <v>0</v>
      </c>
      <c r="H33" s="13"/>
    </row>
    <row r="34" spans="1:8" ht="12.75">
      <c r="A34" s="631" t="str">
        <f>'Suivi MF1'!A24:C24</f>
        <v>13) Entretien Culture G et réglementation </v>
      </c>
      <c r="B34" s="632"/>
      <c r="C34" s="632"/>
      <c r="D34" s="632"/>
      <c r="E34" s="636"/>
      <c r="F34" s="117">
        <f>'Suivi MF1'!D24</f>
        <v>8</v>
      </c>
      <c r="G34" s="105">
        <f>'Suivi MF1'!I24</f>
        <v>0</v>
      </c>
      <c r="H34" s="13"/>
    </row>
    <row r="35" spans="1:8" ht="13.5" thickBot="1">
      <c r="A35" s="631" t="str">
        <f>'Suivi MF1'!A25:C25</f>
        <v>14) Entretien milieu associatif </v>
      </c>
      <c r="B35" s="632"/>
      <c r="C35" s="632"/>
      <c r="D35" s="632"/>
      <c r="E35" s="636"/>
      <c r="F35" s="117">
        <f>'Suivi MF1'!D25</f>
        <v>8</v>
      </c>
      <c r="G35" s="105">
        <f>'Suivi MF1'!I25</f>
        <v>0</v>
      </c>
      <c r="H35" s="13"/>
    </row>
    <row r="36" spans="1:8" ht="13.5" thickBot="1">
      <c r="A36" s="669" t="str">
        <f>'Suivi MF1'!A26:C26</f>
        <v>Moyenne</v>
      </c>
      <c r="B36" s="670"/>
      <c r="C36" s="670"/>
      <c r="D36" s="670"/>
      <c r="E36" s="670"/>
      <c r="F36" s="671"/>
      <c r="G36" s="107" t="e">
        <f>'Suivi MF1'!I26</f>
        <v>#DIV/0!</v>
      </c>
      <c r="H36" s="13"/>
    </row>
    <row r="37" spans="1:8" ht="13.5" thickBot="1">
      <c r="A37" s="682" t="str">
        <f>'Suivi MF1'!A27:C27</f>
        <v>Moyenne générale</v>
      </c>
      <c r="B37" s="683"/>
      <c r="C37" s="683"/>
      <c r="D37" s="683"/>
      <c r="E37" s="684"/>
      <c r="F37" s="24">
        <f>'Suivi MF1'!D27</f>
        <v>10</v>
      </c>
      <c r="G37" s="278" t="e">
        <f>'Suivi MF1'!I27</f>
        <v>#DIV/0!</v>
      </c>
      <c r="H37" s="13"/>
    </row>
    <row r="38" spans="1:7" ht="12">
      <c r="A38" s="73"/>
      <c r="B38" s="74"/>
      <c r="C38" s="74"/>
      <c r="D38" s="74"/>
      <c r="E38" s="74"/>
      <c r="F38" s="74"/>
      <c r="G38" s="75"/>
    </row>
    <row r="39" spans="1:7" ht="12.75">
      <c r="A39" s="527" t="s">
        <v>42</v>
      </c>
      <c r="B39" s="528"/>
      <c r="C39" s="529" t="str">
        <f>'Tableau de bord'!D3</f>
        <v>xxxxxxxxxxxxxxxxxxxxxxxx</v>
      </c>
      <c r="D39" s="529"/>
      <c r="E39" s="537" t="str">
        <f>'Tableau de bord'!D2</f>
        <v>xxxxxxxxxxxxxxxxxxxxxxxx</v>
      </c>
      <c r="F39" s="537"/>
      <c r="G39" s="538"/>
    </row>
    <row r="40" spans="1:7" ht="12">
      <c r="A40" s="555" t="s">
        <v>43</v>
      </c>
      <c r="B40" s="556"/>
      <c r="C40" s="556"/>
      <c r="D40" s="556"/>
      <c r="E40" s="556"/>
      <c r="F40" s="556"/>
      <c r="G40" s="557"/>
    </row>
    <row r="41" spans="1:7" ht="12">
      <c r="A41" s="555"/>
      <c r="B41" s="556"/>
      <c r="C41" s="556"/>
      <c r="D41" s="556"/>
      <c r="E41" s="556"/>
      <c r="F41" s="556"/>
      <c r="G41" s="557"/>
    </row>
    <row r="42" spans="1:7" ht="12.75">
      <c r="A42" s="78" t="s">
        <v>44</v>
      </c>
      <c r="B42" s="50" t="s">
        <v>71</v>
      </c>
      <c r="C42" s="528" t="s">
        <v>3</v>
      </c>
      <c r="D42" s="528"/>
      <c r="E42" s="528" t="s">
        <v>4</v>
      </c>
      <c r="F42" s="528"/>
      <c r="G42" s="80" t="s">
        <v>5</v>
      </c>
    </row>
    <row r="43" spans="1:7" ht="12">
      <c r="A43" s="81"/>
      <c r="B43" s="33"/>
      <c r="C43" s="33"/>
      <c r="D43" s="33"/>
      <c r="E43" s="33"/>
      <c r="F43" s="33"/>
      <c r="G43" s="82"/>
    </row>
    <row r="44" spans="1:7" ht="22.5">
      <c r="A44" s="561" t="str">
        <f>'Tableau de bord'!D4</f>
        <v>xxxxxxxxxxxxxxxxxxxxxxxx</v>
      </c>
      <c r="B44" s="83" t="str">
        <f>'Tableau de bord'!D5</f>
        <v>xxxxxxxxxxxxxxxxxxxxxxxx</v>
      </c>
      <c r="C44" s="562" t="str">
        <f>'Tableau de bord'!D6</f>
        <v>xxxxxxxxxxxxxxxxxxxxxxxx</v>
      </c>
      <c r="D44" s="562"/>
      <c r="E44" s="562" t="str">
        <f>'Tableau de bord'!D7</f>
        <v>xxxxxxxxxxxxxxxxxxxxxxxx</v>
      </c>
      <c r="F44" s="562"/>
      <c r="G44" s="84" t="str">
        <f>'Tableau de bord'!D8</f>
        <v>xxxxxxxxxxxxxxxxxxxxxxxx</v>
      </c>
    </row>
    <row r="45" spans="1:7" ht="12">
      <c r="A45" s="561"/>
      <c r="B45" s="33"/>
      <c r="C45" s="33"/>
      <c r="D45" s="33"/>
      <c r="E45" s="33"/>
      <c r="F45" s="33"/>
      <c r="G45" s="82"/>
    </row>
    <row r="46" spans="1:7" ht="12">
      <c r="A46" s="81"/>
      <c r="B46" s="33"/>
      <c r="C46" s="33"/>
      <c r="D46" s="33"/>
      <c r="E46" s="33"/>
      <c r="F46" s="33"/>
      <c r="G46" s="82"/>
    </row>
    <row r="47" spans="1:7" ht="12.75">
      <c r="A47" s="85"/>
      <c r="B47" s="33"/>
      <c r="C47" s="33"/>
      <c r="D47" s="33"/>
      <c r="E47" s="33"/>
      <c r="F47" s="33"/>
      <c r="G47" s="82"/>
    </row>
    <row r="48" spans="1:7" ht="12">
      <c r="A48" s="81"/>
      <c r="B48" s="33"/>
      <c r="C48" s="33"/>
      <c r="D48" s="33"/>
      <c r="E48" s="33"/>
      <c r="F48" s="33"/>
      <c r="G48" s="82"/>
    </row>
    <row r="49" spans="1:7" ht="12.75" thickBot="1">
      <c r="A49" s="86"/>
      <c r="B49" s="76"/>
      <c r="C49" s="76"/>
      <c r="D49" s="76"/>
      <c r="E49" s="76"/>
      <c r="F49" s="76"/>
      <c r="G49" s="77"/>
    </row>
    <row r="53" ht="12.75">
      <c r="A53" s="253" t="s">
        <v>162</v>
      </c>
    </row>
  </sheetData>
  <sheetProtection sheet="1"/>
  <mergeCells count="48">
    <mergeCell ref="A1:A4"/>
    <mergeCell ref="B1:G4"/>
    <mergeCell ref="A5:G5"/>
    <mergeCell ref="A7:B7"/>
    <mergeCell ref="E7:G7"/>
    <mergeCell ref="A8:B8"/>
    <mergeCell ref="C8:D8"/>
    <mergeCell ref="E8:G8"/>
    <mergeCell ref="A9:B9"/>
    <mergeCell ref="A10:B10"/>
    <mergeCell ref="C10:D10"/>
    <mergeCell ref="F10:G10"/>
    <mergeCell ref="A11:G12"/>
    <mergeCell ref="A13:E14"/>
    <mergeCell ref="F13:F14"/>
    <mergeCell ref="G13:G14"/>
    <mergeCell ref="A15:E15"/>
    <mergeCell ref="A16:E16"/>
    <mergeCell ref="A17:E17"/>
    <mergeCell ref="A18:F18"/>
    <mergeCell ref="A19:E19"/>
    <mergeCell ref="A20:E20"/>
    <mergeCell ref="A21:E21"/>
    <mergeCell ref="A22:E22"/>
    <mergeCell ref="A23:E23"/>
    <mergeCell ref="A24:E24"/>
    <mergeCell ref="A25:F25"/>
    <mergeCell ref="A26:E26"/>
    <mergeCell ref="A27:E27"/>
    <mergeCell ref="A28:E28"/>
    <mergeCell ref="A29:E29"/>
    <mergeCell ref="A30:F30"/>
    <mergeCell ref="A31:E31"/>
    <mergeCell ref="A32:E32"/>
    <mergeCell ref="A33:E33"/>
    <mergeCell ref="A34:E34"/>
    <mergeCell ref="A35:E35"/>
    <mergeCell ref="A36:F36"/>
    <mergeCell ref="A37:E37"/>
    <mergeCell ref="A39:B39"/>
    <mergeCell ref="C39:D39"/>
    <mergeCell ref="E39:G39"/>
    <mergeCell ref="A40:G41"/>
    <mergeCell ref="C42:D42"/>
    <mergeCell ref="E42:F42"/>
    <mergeCell ref="A44:A45"/>
    <mergeCell ref="C44:D44"/>
    <mergeCell ref="E44:F44"/>
  </mergeCells>
  <hyperlinks>
    <hyperlink ref="A53" location="'Suivi MF1'!A1" display="Suivi MF1"/>
  </hyperlinks>
  <printOptions/>
  <pageMargins left="0.39375" right="0.39375" top="0.39375" bottom="0.39375" header="0.5118055555555555" footer="0.5118055555555555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H53"/>
  <sheetViews>
    <sheetView zoomScalePageLayoutView="0" workbookViewId="0" topLeftCell="A21">
      <selection activeCell="C39" sqref="C39:G39"/>
    </sheetView>
  </sheetViews>
  <sheetFormatPr defaultColWidth="9.140625" defaultRowHeight="12.75"/>
  <cols>
    <col min="1" max="1" width="10.57421875" style="23" customWidth="1"/>
    <col min="2" max="2" width="15.57421875" style="23" customWidth="1"/>
    <col min="3" max="6" width="10.57421875" style="23" customWidth="1"/>
    <col min="7" max="7" width="20.57421875" style="23" customWidth="1"/>
    <col min="8" max="8" width="13.57421875" style="23" customWidth="1"/>
    <col min="9" max="10" width="9.140625" style="23" customWidth="1"/>
    <col min="11" max="11" width="9.8515625" style="23" bestFit="1" customWidth="1"/>
    <col min="12" max="16384" width="9.140625" style="23" customWidth="1"/>
  </cols>
  <sheetData>
    <row r="1" spans="1:7" ht="12.75" customHeight="1">
      <c r="A1" s="581" t="s">
        <v>34</v>
      </c>
      <c r="B1" s="586" t="s">
        <v>78</v>
      </c>
      <c r="C1" s="587"/>
      <c r="D1" s="587"/>
      <c r="E1" s="587"/>
      <c r="F1" s="587"/>
      <c r="G1" s="588"/>
    </row>
    <row r="2" spans="1:7" ht="12.75" customHeight="1">
      <c r="A2" s="582"/>
      <c r="B2" s="589"/>
      <c r="C2" s="590"/>
      <c r="D2" s="590"/>
      <c r="E2" s="590"/>
      <c r="F2" s="590"/>
      <c r="G2" s="591"/>
    </row>
    <row r="3" spans="1:7" ht="12.75" customHeight="1">
      <c r="A3" s="582"/>
      <c r="B3" s="589"/>
      <c r="C3" s="590"/>
      <c r="D3" s="590"/>
      <c r="E3" s="590"/>
      <c r="F3" s="590"/>
      <c r="G3" s="591"/>
    </row>
    <row r="4" spans="1:7" ht="12.75" customHeight="1" thickBot="1">
      <c r="A4" s="582"/>
      <c r="B4" s="592"/>
      <c r="C4" s="593"/>
      <c r="D4" s="593"/>
      <c r="E4" s="593"/>
      <c r="F4" s="593"/>
      <c r="G4" s="594"/>
    </row>
    <row r="5" spans="1:7" ht="30" customHeight="1" thickBot="1">
      <c r="A5" s="583" t="s">
        <v>70</v>
      </c>
      <c r="B5" s="584"/>
      <c r="C5" s="584"/>
      <c r="D5" s="584"/>
      <c r="E5" s="584"/>
      <c r="F5" s="584"/>
      <c r="G5" s="585"/>
    </row>
    <row r="6" spans="1:7" ht="15" customHeight="1">
      <c r="A6" s="103"/>
      <c r="B6" s="34"/>
      <c r="C6" s="34"/>
      <c r="D6" s="34"/>
      <c r="E6" s="34"/>
      <c r="F6" s="34"/>
      <c r="G6" s="104"/>
    </row>
    <row r="7" spans="1:8" ht="24" customHeight="1">
      <c r="A7" s="531" t="s">
        <v>35</v>
      </c>
      <c r="B7" s="532"/>
      <c r="C7" s="198">
        <f>'Liste candidats'!B22</f>
        <v>0</v>
      </c>
      <c r="D7" s="196"/>
      <c r="E7" s="677">
        <f>'Liste candidats'!C22</f>
        <v>0</v>
      </c>
      <c r="F7" s="677"/>
      <c r="G7" s="630"/>
      <c r="H7" s="13"/>
    </row>
    <row r="8" spans="1:8" ht="24.75" customHeight="1">
      <c r="A8" s="531" t="s">
        <v>36</v>
      </c>
      <c r="B8" s="532"/>
      <c r="C8" s="681">
        <f>'Liste candidats'!D22</f>
        <v>0</v>
      </c>
      <c r="D8" s="681"/>
      <c r="E8" s="677">
        <f>'Liste candidats'!E22</f>
        <v>0</v>
      </c>
      <c r="F8" s="677"/>
      <c r="G8" s="630"/>
      <c r="H8" s="13"/>
    </row>
    <row r="9" spans="1:8" ht="24" customHeight="1">
      <c r="A9" s="531" t="s">
        <v>37</v>
      </c>
      <c r="B9" s="532"/>
      <c r="C9" s="199">
        <f>'Liste candidats'!H22</f>
        <v>0</v>
      </c>
      <c r="D9" s="187"/>
      <c r="E9" s="187"/>
      <c r="F9" s="187"/>
      <c r="G9" s="188"/>
      <c r="H9" s="13"/>
    </row>
    <row r="10" spans="1:8" ht="23.25" customHeight="1">
      <c r="A10" s="650" t="s">
        <v>38</v>
      </c>
      <c r="B10" s="651"/>
      <c r="C10" s="677">
        <f>'Liste candidats'!F22</f>
        <v>0</v>
      </c>
      <c r="D10" s="677"/>
      <c r="E10" s="60" t="s">
        <v>39</v>
      </c>
      <c r="F10" s="677">
        <f>'Liste candidats'!G22</f>
        <v>0</v>
      </c>
      <c r="G10" s="630"/>
      <c r="H10" s="13"/>
    </row>
    <row r="11" spans="1:8" ht="12.75" customHeight="1">
      <c r="A11" s="652" t="s">
        <v>53</v>
      </c>
      <c r="B11" s="653"/>
      <c r="C11" s="653"/>
      <c r="D11" s="653"/>
      <c r="E11" s="653"/>
      <c r="F11" s="653"/>
      <c r="G11" s="654"/>
      <c r="H11" s="13"/>
    </row>
    <row r="12" spans="1:8" ht="30.75" customHeight="1" thickBot="1">
      <c r="A12" s="568"/>
      <c r="B12" s="569"/>
      <c r="C12" s="569"/>
      <c r="D12" s="569"/>
      <c r="E12" s="569"/>
      <c r="F12" s="569"/>
      <c r="G12" s="570"/>
      <c r="H12" s="13"/>
    </row>
    <row r="13" spans="1:8" ht="12.75" customHeight="1">
      <c r="A13" s="655"/>
      <c r="B13" s="656"/>
      <c r="C13" s="656"/>
      <c r="D13" s="656"/>
      <c r="E13" s="657"/>
      <c r="F13" s="661" t="s">
        <v>65</v>
      </c>
      <c r="G13" s="663" t="s">
        <v>54</v>
      </c>
      <c r="H13" s="13"/>
    </row>
    <row r="14" spans="1:8" ht="12.75" customHeight="1" thickBot="1">
      <c r="A14" s="658"/>
      <c r="B14" s="659"/>
      <c r="C14" s="659"/>
      <c r="D14" s="659"/>
      <c r="E14" s="660"/>
      <c r="F14" s="662"/>
      <c r="G14" s="664"/>
      <c r="H14" s="13"/>
    </row>
    <row r="15" spans="1:8" ht="12.75">
      <c r="A15" s="665" t="str">
        <f>'Suivi MF1'!A5:L5</f>
        <v>Module CAPACITE PHYSIQUE </v>
      </c>
      <c r="B15" s="642"/>
      <c r="C15" s="642"/>
      <c r="D15" s="642"/>
      <c r="E15" s="642"/>
      <c r="F15" s="39"/>
      <c r="G15" s="79"/>
      <c r="H15" s="13"/>
    </row>
    <row r="16" spans="1:8" ht="12">
      <c r="A16" s="644" t="str">
        <f>'Suivi MF1'!A6:C6</f>
        <v>1) 500 mètres capelé (F/NF) </v>
      </c>
      <c r="B16" s="645"/>
      <c r="C16" s="645"/>
      <c r="D16" s="645"/>
      <c r="E16" s="645"/>
      <c r="F16" s="116" t="str">
        <f>'Suivi MF1'!D6</f>
        <v>Fait</v>
      </c>
      <c r="G16" s="105">
        <f>'Suivi MF1'!J6</f>
        <v>0</v>
      </c>
      <c r="H16" s="13"/>
    </row>
    <row r="17" spans="1:8" ht="12.75" thickBot="1">
      <c r="A17" s="644" t="str">
        <f>'Suivi MF1'!A7:C7</f>
        <v>2) Remontée tout moyen 25m </v>
      </c>
      <c r="B17" s="645"/>
      <c r="C17" s="645"/>
      <c r="D17" s="645"/>
      <c r="E17" s="645"/>
      <c r="F17" s="116">
        <f>'Suivi MF1'!D7</f>
        <v>8</v>
      </c>
      <c r="G17" s="105">
        <f>'Suivi MF1'!J7</f>
        <v>0</v>
      </c>
      <c r="H17" s="13"/>
    </row>
    <row r="18" spans="1:8" ht="13.5" thickBot="1">
      <c r="A18" s="669" t="str">
        <f>'Suivi MF1'!A8:C8</f>
        <v>Moyenne</v>
      </c>
      <c r="B18" s="670"/>
      <c r="C18" s="670"/>
      <c r="D18" s="670"/>
      <c r="E18" s="670"/>
      <c r="F18" s="671"/>
      <c r="G18" s="124" t="e">
        <f>'Suivi MF1'!J8</f>
        <v>#DIV/0!</v>
      </c>
      <c r="H18" s="13"/>
    </row>
    <row r="19" spans="1:8" ht="12.75">
      <c r="A19" s="641" t="str">
        <f>'Suivi MF1'!A9:L9</f>
        <v>Module PEDAGOGIE </v>
      </c>
      <c r="B19" s="642"/>
      <c r="C19" s="642"/>
      <c r="D19" s="642"/>
      <c r="E19" s="642"/>
      <c r="F19" s="72"/>
      <c r="G19" s="108"/>
      <c r="H19" s="13"/>
    </row>
    <row r="20" spans="1:8" ht="12">
      <c r="A20" s="644" t="str">
        <f>'Suivi MF1'!A10:C10</f>
        <v>3) Pédagogie de la pratique </v>
      </c>
      <c r="B20" s="645"/>
      <c r="C20" s="645"/>
      <c r="D20" s="645"/>
      <c r="E20" s="645"/>
      <c r="F20" s="116">
        <f>'Suivi MF1'!D10</f>
        <v>10</v>
      </c>
      <c r="G20" s="40">
        <f>'Suivi MF1'!J10</f>
        <v>0</v>
      </c>
      <c r="H20" s="13"/>
    </row>
    <row r="21" spans="1:8" ht="12">
      <c r="A21" s="644" t="str">
        <f>'Suivi MF1'!A11:C11</f>
        <v>4) Pédagogie de la théorie </v>
      </c>
      <c r="B21" s="645"/>
      <c r="C21" s="645"/>
      <c r="D21" s="645"/>
      <c r="E21" s="645"/>
      <c r="F21" s="116">
        <f>'Suivi MF1'!D11</f>
        <v>8</v>
      </c>
      <c r="G21" s="40">
        <f>'Suivi MF1'!J11</f>
        <v>0</v>
      </c>
      <c r="H21" s="13"/>
    </row>
    <row r="22" spans="1:8" ht="12">
      <c r="A22" s="644" t="str">
        <f>'Suivi MF1'!A12:C12</f>
        <v>5) Conduite de baptême </v>
      </c>
      <c r="B22" s="645"/>
      <c r="C22" s="645"/>
      <c r="D22" s="645"/>
      <c r="E22" s="645"/>
      <c r="F22" s="116">
        <f>'Suivi MF1'!D12</f>
        <v>10</v>
      </c>
      <c r="G22" s="40">
        <f>'Suivi MF1'!J12</f>
        <v>0</v>
      </c>
      <c r="H22" s="13"/>
    </row>
    <row r="23" spans="1:8" ht="12">
      <c r="A23" s="644" t="str">
        <f>'Suivi MF1'!A13:C13</f>
        <v>6) Démonstration de sauvetage aquatique (CAFSAN). </v>
      </c>
      <c r="B23" s="645"/>
      <c r="C23" s="645"/>
      <c r="D23" s="645"/>
      <c r="E23" s="645"/>
      <c r="F23" s="116">
        <f>'Suivi MF1'!D13</f>
        <v>10</v>
      </c>
      <c r="G23" s="40">
        <f>'Suivi MF1'!J13</f>
        <v>0</v>
      </c>
      <c r="H23" s="13"/>
    </row>
    <row r="24" spans="1:8" ht="12.75" thickBot="1">
      <c r="A24" s="644" t="str">
        <f>'Suivi MF1'!A14:C14</f>
        <v>7) Pédagogie des spécialités  </v>
      </c>
      <c r="B24" s="645"/>
      <c r="C24" s="645"/>
      <c r="D24" s="645"/>
      <c r="E24" s="645"/>
      <c r="F24" s="122">
        <f>'Suivi MF1'!D14</f>
        <v>8</v>
      </c>
      <c r="G24" s="109">
        <f>'Suivi MF1'!J14</f>
        <v>0</v>
      </c>
      <c r="H24" s="13"/>
    </row>
    <row r="25" spans="1:8" ht="13.5" thickBot="1">
      <c r="A25" s="669" t="str">
        <f>'Suivi MF1'!A15:C15</f>
        <v>Moyenne</v>
      </c>
      <c r="B25" s="670"/>
      <c r="C25" s="670"/>
      <c r="D25" s="670"/>
      <c r="E25" s="670"/>
      <c r="F25" s="671"/>
      <c r="G25" s="276" t="e">
        <f>'Suivi MF1'!J15</f>
        <v>#DIV/0!</v>
      </c>
      <c r="H25" s="13"/>
    </row>
    <row r="26" spans="1:8" ht="12.75">
      <c r="A26" s="641" t="str">
        <f>'Suivi MF1'!A16</f>
        <v>Module ORGANISATION, DIRECTION de plongée </v>
      </c>
      <c r="B26" s="642"/>
      <c r="C26" s="642"/>
      <c r="D26" s="642"/>
      <c r="E26" s="642"/>
      <c r="F26" s="108"/>
      <c r="G26" s="106"/>
      <c r="H26" s="13"/>
    </row>
    <row r="27" spans="1:8" ht="12.75">
      <c r="A27" s="631" t="str">
        <f>'Suivi MF1'!A17:C17</f>
        <v>8) Organisation et Direction </v>
      </c>
      <c r="B27" s="632"/>
      <c r="C27" s="632"/>
      <c r="D27" s="632"/>
      <c r="E27" s="632"/>
      <c r="F27" s="116">
        <f>'Suivi MF1'!D17</f>
        <v>10</v>
      </c>
      <c r="G27" s="105">
        <f>'Suivi MF1'!J17</f>
        <v>0</v>
      </c>
      <c r="H27" s="13"/>
    </row>
    <row r="28" spans="1:8" ht="12.75">
      <c r="A28" s="631" t="str">
        <f>'Suivi MF1'!A18:C18</f>
        <v>9) Implication dans le stage </v>
      </c>
      <c r="B28" s="632"/>
      <c r="C28" s="632"/>
      <c r="D28" s="632"/>
      <c r="E28" s="632"/>
      <c r="F28" s="116">
        <f>'Suivi MF1'!D18</f>
        <v>8</v>
      </c>
      <c r="G28" s="105">
        <f>'Suivi MF1'!J18</f>
        <v>0</v>
      </c>
      <c r="H28" s="13"/>
    </row>
    <row r="29" spans="1:8" ht="13.5" thickBot="1">
      <c r="A29" s="631" t="str">
        <f>'Suivi MF1'!A19:C19</f>
        <v>10) Assistance à la navigation </v>
      </c>
      <c r="B29" s="632"/>
      <c r="C29" s="632"/>
      <c r="D29" s="632"/>
      <c r="E29" s="632"/>
      <c r="F29" s="116">
        <f>'Suivi MF1'!D19</f>
        <v>8</v>
      </c>
      <c r="G29" s="105">
        <f>'Suivi MF1'!J19</f>
        <v>0</v>
      </c>
      <c r="H29" s="13"/>
    </row>
    <row r="30" spans="1:8" ht="13.5" thickBot="1">
      <c r="A30" s="669" t="str">
        <f>'Suivi MF1'!A20:C20</f>
        <v>Moyenne</v>
      </c>
      <c r="B30" s="670"/>
      <c r="C30" s="670"/>
      <c r="D30" s="670"/>
      <c r="E30" s="670"/>
      <c r="F30" s="671"/>
      <c r="G30" s="107" t="e">
        <f>'Suivi MF1'!J20</f>
        <v>#DIV/0!</v>
      </c>
      <c r="H30" s="13"/>
    </row>
    <row r="31" spans="1:8" ht="12.75">
      <c r="A31" s="641" t="str">
        <f>'Suivi MF1'!A21</f>
        <v>Module THEORIE </v>
      </c>
      <c r="B31" s="642"/>
      <c r="C31" s="642"/>
      <c r="D31" s="642"/>
      <c r="E31" s="643"/>
      <c r="F31" s="123"/>
      <c r="G31" s="277"/>
      <c r="H31" s="13"/>
    </row>
    <row r="32" spans="1:8" ht="12.75">
      <c r="A32" s="631" t="str">
        <f>'Suivi MF1'!A22:C22</f>
        <v>11) Physiopathologie</v>
      </c>
      <c r="B32" s="632"/>
      <c r="C32" s="632"/>
      <c r="D32" s="632"/>
      <c r="E32" s="636"/>
      <c r="F32" s="117">
        <f>'Suivi MF1'!D22</f>
        <v>8</v>
      </c>
      <c r="G32" s="105">
        <f>'Suivi MF1'!J22</f>
        <v>0</v>
      </c>
      <c r="H32" s="13"/>
    </row>
    <row r="33" spans="1:8" ht="12.75">
      <c r="A33" s="631" t="str">
        <f>'Suivi MF1'!A23:C23</f>
        <v>12) La désaturation </v>
      </c>
      <c r="B33" s="632"/>
      <c r="C33" s="632"/>
      <c r="D33" s="632"/>
      <c r="E33" s="636"/>
      <c r="F33" s="117">
        <f>'Suivi MF1'!D23</f>
        <v>8</v>
      </c>
      <c r="G33" s="105">
        <f>'Suivi MF1'!J23</f>
        <v>0</v>
      </c>
      <c r="H33" s="13"/>
    </row>
    <row r="34" spans="1:8" ht="12.75">
      <c r="A34" s="631" t="str">
        <f>'Suivi MF1'!A24:C24</f>
        <v>13) Entretien Culture G et réglementation </v>
      </c>
      <c r="B34" s="632"/>
      <c r="C34" s="632"/>
      <c r="D34" s="632"/>
      <c r="E34" s="636"/>
      <c r="F34" s="117">
        <f>'Suivi MF1'!D24</f>
        <v>8</v>
      </c>
      <c r="G34" s="105">
        <f>'Suivi MF1'!J24</f>
        <v>0</v>
      </c>
      <c r="H34" s="13"/>
    </row>
    <row r="35" spans="1:8" ht="13.5" thickBot="1">
      <c r="A35" s="631" t="str">
        <f>'Suivi MF1'!A25:C25</f>
        <v>14) Entretien milieu associatif </v>
      </c>
      <c r="B35" s="632"/>
      <c r="C35" s="632"/>
      <c r="D35" s="632"/>
      <c r="E35" s="636"/>
      <c r="F35" s="117">
        <f>'Suivi MF1'!D25</f>
        <v>8</v>
      </c>
      <c r="G35" s="105">
        <f>'Suivi MF1'!J25</f>
        <v>0</v>
      </c>
      <c r="H35" s="13"/>
    </row>
    <row r="36" spans="1:8" ht="13.5" thickBot="1">
      <c r="A36" s="669" t="str">
        <f>'Suivi MF1'!A26:C26</f>
        <v>Moyenne</v>
      </c>
      <c r="B36" s="670"/>
      <c r="C36" s="670"/>
      <c r="D36" s="670"/>
      <c r="E36" s="670"/>
      <c r="F36" s="671"/>
      <c r="G36" s="107" t="e">
        <f>'Suivi MF1'!J26</f>
        <v>#DIV/0!</v>
      </c>
      <c r="H36" s="13"/>
    </row>
    <row r="37" spans="1:8" ht="13.5" thickBot="1">
      <c r="A37" s="678" t="str">
        <f>'Suivi MF1'!A27:C27</f>
        <v>Moyenne générale</v>
      </c>
      <c r="B37" s="679"/>
      <c r="C37" s="679"/>
      <c r="D37" s="679"/>
      <c r="E37" s="680"/>
      <c r="F37" s="24">
        <f>'Suivi MF1'!D27</f>
        <v>10</v>
      </c>
      <c r="G37" s="278" t="e">
        <f>'Suivi MF1'!J27</f>
        <v>#DIV/0!</v>
      </c>
      <c r="H37" s="13"/>
    </row>
    <row r="38" spans="1:7" ht="12">
      <c r="A38" s="73"/>
      <c r="B38" s="74"/>
      <c r="C38" s="74"/>
      <c r="D38" s="74"/>
      <c r="E38" s="74"/>
      <c r="F38" s="74"/>
      <c r="G38" s="75"/>
    </row>
    <row r="39" spans="1:7" ht="12.75">
      <c r="A39" s="527" t="s">
        <v>42</v>
      </c>
      <c r="B39" s="528"/>
      <c r="C39" s="529" t="str">
        <f>'Tableau de bord'!D3</f>
        <v>xxxxxxxxxxxxxxxxxxxxxxxx</v>
      </c>
      <c r="D39" s="529"/>
      <c r="E39" s="537" t="str">
        <f>'Tableau de bord'!D2</f>
        <v>xxxxxxxxxxxxxxxxxxxxxxxx</v>
      </c>
      <c r="F39" s="537"/>
      <c r="G39" s="538"/>
    </row>
    <row r="40" spans="1:7" ht="12">
      <c r="A40" s="555" t="s">
        <v>43</v>
      </c>
      <c r="B40" s="556"/>
      <c r="C40" s="556"/>
      <c r="D40" s="556"/>
      <c r="E40" s="556"/>
      <c r="F40" s="556"/>
      <c r="G40" s="557"/>
    </row>
    <row r="41" spans="1:7" ht="12">
      <c r="A41" s="555"/>
      <c r="B41" s="556"/>
      <c r="C41" s="556"/>
      <c r="D41" s="556"/>
      <c r="E41" s="556"/>
      <c r="F41" s="556"/>
      <c r="G41" s="557"/>
    </row>
    <row r="42" spans="1:7" ht="12.75">
      <c r="A42" s="78" t="s">
        <v>44</v>
      </c>
      <c r="B42" s="50" t="s">
        <v>71</v>
      </c>
      <c r="C42" s="528" t="s">
        <v>3</v>
      </c>
      <c r="D42" s="528"/>
      <c r="E42" s="528" t="s">
        <v>4</v>
      </c>
      <c r="F42" s="528"/>
      <c r="G42" s="80" t="s">
        <v>5</v>
      </c>
    </row>
    <row r="43" spans="1:7" ht="12">
      <c r="A43" s="81"/>
      <c r="B43" s="33"/>
      <c r="C43" s="33"/>
      <c r="D43" s="33"/>
      <c r="E43" s="33"/>
      <c r="F43" s="33"/>
      <c r="G43" s="82"/>
    </row>
    <row r="44" spans="1:7" ht="22.5">
      <c r="A44" s="561" t="str">
        <f>'Tableau de bord'!D4</f>
        <v>xxxxxxxxxxxxxxxxxxxxxxxx</v>
      </c>
      <c r="B44" s="83" t="str">
        <f>'Tableau de bord'!D5</f>
        <v>xxxxxxxxxxxxxxxxxxxxxxxx</v>
      </c>
      <c r="C44" s="562" t="str">
        <f>'Tableau de bord'!D6</f>
        <v>xxxxxxxxxxxxxxxxxxxxxxxx</v>
      </c>
      <c r="D44" s="562"/>
      <c r="E44" s="562" t="str">
        <f>'Tableau de bord'!D7</f>
        <v>xxxxxxxxxxxxxxxxxxxxxxxx</v>
      </c>
      <c r="F44" s="562"/>
      <c r="G44" s="84" t="str">
        <f>'Tableau de bord'!D8</f>
        <v>xxxxxxxxxxxxxxxxxxxxxxxx</v>
      </c>
    </row>
    <row r="45" spans="1:7" ht="12">
      <c r="A45" s="561"/>
      <c r="B45" s="33"/>
      <c r="C45" s="33"/>
      <c r="D45" s="33"/>
      <c r="E45" s="33"/>
      <c r="F45" s="33"/>
      <c r="G45" s="82"/>
    </row>
    <row r="46" spans="1:7" ht="12">
      <c r="A46" s="81"/>
      <c r="B46" s="33"/>
      <c r="C46" s="33"/>
      <c r="D46" s="33"/>
      <c r="E46" s="33"/>
      <c r="F46" s="33"/>
      <c r="G46" s="82"/>
    </row>
    <row r="47" spans="1:7" ht="12.75">
      <c r="A47" s="85"/>
      <c r="B47" s="33"/>
      <c r="C47" s="33"/>
      <c r="D47" s="33"/>
      <c r="E47" s="33"/>
      <c r="F47" s="33"/>
      <c r="G47" s="82"/>
    </row>
    <row r="48" spans="1:7" ht="12">
      <c r="A48" s="81"/>
      <c r="B48" s="33"/>
      <c r="C48" s="33"/>
      <c r="D48" s="33"/>
      <c r="E48" s="33"/>
      <c r="F48" s="33"/>
      <c r="G48" s="82"/>
    </row>
    <row r="49" spans="1:7" ht="12.75" thickBot="1">
      <c r="A49" s="86"/>
      <c r="B49" s="76"/>
      <c r="C49" s="76"/>
      <c r="D49" s="76"/>
      <c r="E49" s="76"/>
      <c r="F49" s="76"/>
      <c r="G49" s="77"/>
    </row>
    <row r="53" ht="12.75">
      <c r="A53" s="253" t="s">
        <v>162</v>
      </c>
    </row>
  </sheetData>
  <sheetProtection sheet="1"/>
  <mergeCells count="48">
    <mergeCell ref="A1:A4"/>
    <mergeCell ref="B1:G4"/>
    <mergeCell ref="A5:G5"/>
    <mergeCell ref="A7:B7"/>
    <mergeCell ref="E7:G7"/>
    <mergeCell ref="A8:B8"/>
    <mergeCell ref="C8:D8"/>
    <mergeCell ref="E8:G8"/>
    <mergeCell ref="A9:B9"/>
    <mergeCell ref="A10:B10"/>
    <mergeCell ref="C10:D10"/>
    <mergeCell ref="F10:G10"/>
    <mergeCell ref="A11:G12"/>
    <mergeCell ref="A13:E14"/>
    <mergeCell ref="F13:F14"/>
    <mergeCell ref="G13:G14"/>
    <mergeCell ref="A15:E15"/>
    <mergeCell ref="A16:E16"/>
    <mergeCell ref="A17:E17"/>
    <mergeCell ref="A18:F18"/>
    <mergeCell ref="A19:E19"/>
    <mergeCell ref="A20:E20"/>
    <mergeCell ref="A21:E21"/>
    <mergeCell ref="A22:E22"/>
    <mergeCell ref="A23:E23"/>
    <mergeCell ref="A24:E24"/>
    <mergeCell ref="A25:F25"/>
    <mergeCell ref="A26:E26"/>
    <mergeCell ref="A27:E27"/>
    <mergeCell ref="A28:E28"/>
    <mergeCell ref="A29:E29"/>
    <mergeCell ref="A30:F30"/>
    <mergeCell ref="A31:E31"/>
    <mergeCell ref="A32:E32"/>
    <mergeCell ref="A33:E33"/>
    <mergeCell ref="A34:E34"/>
    <mergeCell ref="A35:E35"/>
    <mergeCell ref="A36:F36"/>
    <mergeCell ref="A37:E37"/>
    <mergeCell ref="A39:B39"/>
    <mergeCell ref="C39:D39"/>
    <mergeCell ref="E39:G39"/>
    <mergeCell ref="A40:G41"/>
    <mergeCell ref="C42:D42"/>
    <mergeCell ref="E42:F42"/>
    <mergeCell ref="A44:A45"/>
    <mergeCell ref="C44:D44"/>
    <mergeCell ref="E44:F44"/>
  </mergeCells>
  <hyperlinks>
    <hyperlink ref="A53" location="'Suivi MF1'!A1" display="Suivi MF1"/>
  </hyperlinks>
  <printOptions/>
  <pageMargins left="0.39375" right="0.39375" top="0.39375" bottom="0.393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W76"/>
  <sheetViews>
    <sheetView zoomScalePageLayoutView="0" workbookViewId="0" topLeftCell="A10">
      <selection activeCell="A3" sqref="A3"/>
    </sheetView>
  </sheetViews>
  <sheetFormatPr defaultColWidth="9.140625" defaultRowHeight="12.75"/>
  <cols>
    <col min="1" max="1" width="14.140625" style="1" customWidth="1"/>
    <col min="2" max="2" width="18.421875" style="2" customWidth="1"/>
    <col min="3" max="3" width="15.28125" style="2" customWidth="1"/>
    <col min="4" max="4" width="15.28125" style="355" customWidth="1"/>
    <col min="5" max="5" width="15.28125" style="2" customWidth="1"/>
    <col min="6" max="6" width="13.7109375" style="349" customWidth="1"/>
    <col min="7" max="7" width="20.421875" style="2" customWidth="1"/>
    <col min="8" max="8" width="16.00390625" style="2" customWidth="1"/>
    <col min="9" max="16384" width="9.140625" style="2" customWidth="1"/>
  </cols>
  <sheetData>
    <row r="1" spans="2:8" ht="30" customHeight="1">
      <c r="B1" s="430" t="s">
        <v>7</v>
      </c>
      <c r="C1" s="430"/>
      <c r="D1" s="430"/>
      <c r="E1" s="430"/>
      <c r="F1" s="430"/>
      <c r="G1" s="430"/>
      <c r="H1" s="430"/>
    </row>
    <row r="2" spans="2:8" ht="12.75" customHeight="1" thickBot="1">
      <c r="B2" s="356"/>
      <c r="C2" s="356"/>
      <c r="D2" s="356"/>
      <c r="E2" s="356"/>
      <c r="F2" s="356"/>
      <c r="G2" s="356"/>
      <c r="H2" s="356"/>
    </row>
    <row r="3" spans="1:23" ht="78" customHeight="1" thickBot="1">
      <c r="A3" s="3"/>
      <c r="B3" s="410" t="s">
        <v>77</v>
      </c>
      <c r="C3" s="411"/>
      <c r="D3" s="411"/>
      <c r="E3" s="411"/>
      <c r="F3" s="411"/>
      <c r="G3" s="411"/>
      <c r="H3" s="412"/>
      <c r="I3" s="426" t="s">
        <v>8</v>
      </c>
      <c r="J3" s="413" t="s">
        <v>9</v>
      </c>
      <c r="K3" s="413" t="s">
        <v>10</v>
      </c>
      <c r="L3" s="413" t="s">
        <v>19</v>
      </c>
      <c r="M3" s="413" t="s">
        <v>11</v>
      </c>
      <c r="N3" s="415" t="s">
        <v>14</v>
      </c>
      <c r="O3" s="413" t="s">
        <v>16</v>
      </c>
      <c r="P3" s="415" t="s">
        <v>15</v>
      </c>
      <c r="Q3" s="413" t="s">
        <v>12</v>
      </c>
      <c r="R3" s="413" t="s">
        <v>68</v>
      </c>
      <c r="S3" s="413" t="s">
        <v>17</v>
      </c>
      <c r="T3" s="415" t="s">
        <v>13</v>
      </c>
      <c r="U3" s="413" t="s">
        <v>55</v>
      </c>
      <c r="V3" s="413" t="s">
        <v>69</v>
      </c>
      <c r="W3" s="428" t="s">
        <v>18</v>
      </c>
    </row>
    <row r="4" spans="1:23" s="5" customFormat="1" ht="10.5" customHeight="1" thickBot="1">
      <c r="A4" s="4"/>
      <c r="B4" s="67" t="s">
        <v>20</v>
      </c>
      <c r="C4" s="68" t="s">
        <v>21</v>
      </c>
      <c r="D4" s="352" t="s">
        <v>74</v>
      </c>
      <c r="E4" s="69" t="s">
        <v>75</v>
      </c>
      <c r="F4" s="191" t="s">
        <v>73</v>
      </c>
      <c r="G4" s="69" t="s">
        <v>22</v>
      </c>
      <c r="H4" s="70" t="s">
        <v>24</v>
      </c>
      <c r="I4" s="427"/>
      <c r="J4" s="414"/>
      <c r="K4" s="414"/>
      <c r="L4" s="414"/>
      <c r="M4" s="414"/>
      <c r="N4" s="416"/>
      <c r="O4" s="414"/>
      <c r="P4" s="416"/>
      <c r="Q4" s="414"/>
      <c r="R4" s="414"/>
      <c r="S4" s="414"/>
      <c r="T4" s="416"/>
      <c r="U4" s="414"/>
      <c r="V4" s="414"/>
      <c r="W4" s="429"/>
    </row>
    <row r="5" spans="1:23" s="327" customFormat="1" ht="15" customHeight="1" thickBot="1">
      <c r="A5" s="331" t="s">
        <v>161</v>
      </c>
      <c r="B5" s="357" t="s">
        <v>23</v>
      </c>
      <c r="C5" s="357"/>
      <c r="D5" s="357"/>
      <c r="E5" s="357"/>
      <c r="F5" s="357"/>
      <c r="G5" s="357"/>
      <c r="H5" s="357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3"/>
    </row>
    <row r="6" spans="1:23" s="5" customFormat="1" ht="10.5" customHeight="1">
      <c r="A6" s="409" t="s">
        <v>161</v>
      </c>
      <c r="B6" s="318"/>
      <c r="C6" s="142"/>
      <c r="D6" s="342"/>
      <c r="E6" s="142"/>
      <c r="F6" s="343"/>
      <c r="G6" s="142"/>
      <c r="H6" s="312"/>
      <c r="I6" s="308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364"/>
    </row>
    <row r="7" spans="1:23" s="5" customFormat="1" ht="10.5" customHeight="1">
      <c r="A7" s="409"/>
      <c r="B7" s="329"/>
      <c r="C7" s="62"/>
      <c r="D7" s="353"/>
      <c r="E7" s="62"/>
      <c r="F7" s="344"/>
      <c r="G7" s="63"/>
      <c r="H7" s="313"/>
      <c r="I7" s="54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5"/>
    </row>
    <row r="8" spans="1:23" s="5" customFormat="1" ht="10.5" customHeight="1">
      <c r="A8" s="409"/>
      <c r="B8" s="318"/>
      <c r="C8" s="142"/>
      <c r="D8" s="342"/>
      <c r="E8" s="52"/>
      <c r="F8" s="343"/>
      <c r="G8" s="142"/>
      <c r="H8" s="317"/>
      <c r="I8" s="309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6"/>
    </row>
    <row r="9" spans="1:23" s="5" customFormat="1" ht="10.5" customHeight="1">
      <c r="A9" s="409"/>
      <c r="B9" s="319"/>
      <c r="C9" s="51"/>
      <c r="D9" s="353"/>
      <c r="E9" s="51"/>
      <c r="F9" s="345"/>
      <c r="G9" s="51"/>
      <c r="H9" s="316"/>
      <c r="I9" s="54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5"/>
    </row>
    <row r="10" spans="1:23" s="5" customFormat="1" ht="10.5" customHeight="1">
      <c r="A10" s="409"/>
      <c r="B10" s="318"/>
      <c r="C10" s="52"/>
      <c r="D10" s="342"/>
      <c r="E10" s="52"/>
      <c r="F10" s="346"/>
      <c r="G10" s="52"/>
      <c r="H10" s="317"/>
      <c r="I10" s="309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6"/>
    </row>
    <row r="11" spans="1:23" s="5" customFormat="1" ht="10.5" customHeight="1">
      <c r="A11" s="409"/>
      <c r="B11" s="319"/>
      <c r="C11" s="51"/>
      <c r="D11" s="353"/>
      <c r="E11" s="51"/>
      <c r="F11" s="345"/>
      <c r="G11" s="51"/>
      <c r="H11" s="316"/>
      <c r="I11" s="54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365"/>
      <c r="V11" s="52"/>
      <c r="W11" s="55"/>
    </row>
    <row r="12" spans="1:23" s="5" customFormat="1" ht="10.5" customHeight="1" thickBot="1">
      <c r="A12" s="409"/>
      <c r="B12" s="330"/>
      <c r="C12" s="57"/>
      <c r="D12" s="354"/>
      <c r="E12" s="57"/>
      <c r="F12" s="347"/>
      <c r="G12" s="57"/>
      <c r="H12" s="314"/>
      <c r="I12" s="309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366"/>
      <c r="V12" s="51"/>
      <c r="W12" s="56"/>
    </row>
    <row r="13" spans="1:23" s="5" customFormat="1" ht="10.5" customHeight="1">
      <c r="A13" s="409"/>
      <c r="B13" s="319"/>
      <c r="C13" s="51"/>
      <c r="D13" s="353"/>
      <c r="E13" s="51"/>
      <c r="F13" s="345"/>
      <c r="G13" s="51"/>
      <c r="H13" s="316"/>
      <c r="I13" s="54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365"/>
      <c r="V13" s="52"/>
      <c r="W13" s="55"/>
    </row>
    <row r="14" spans="1:23" s="5" customFormat="1" ht="10.5" customHeight="1" thickBot="1">
      <c r="A14" s="409"/>
      <c r="B14" s="330"/>
      <c r="C14" s="57"/>
      <c r="D14" s="354"/>
      <c r="E14" s="57"/>
      <c r="F14" s="347"/>
      <c r="G14" s="57"/>
      <c r="H14" s="314"/>
      <c r="I14" s="309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366"/>
      <c r="V14" s="51"/>
      <c r="W14" s="56"/>
    </row>
    <row r="15" spans="1:23" s="5" customFormat="1" ht="10.5" customHeight="1" thickBot="1">
      <c r="A15" s="409"/>
      <c r="B15" s="319"/>
      <c r="C15" s="51"/>
      <c r="D15" s="353"/>
      <c r="E15" s="51"/>
      <c r="F15" s="345"/>
      <c r="G15" s="51"/>
      <c r="H15" s="316"/>
      <c r="I15" s="310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367"/>
      <c r="V15" s="57"/>
      <c r="W15" s="58"/>
    </row>
    <row r="16" spans="1:23" s="5" customFormat="1" ht="15" customHeight="1" thickBot="1">
      <c r="A16" s="332" t="s">
        <v>162</v>
      </c>
      <c r="B16" s="358" t="s">
        <v>23</v>
      </c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63"/>
    </row>
    <row r="17" spans="1:23" s="404" customFormat="1" ht="24.75" customHeight="1">
      <c r="A17" s="422" t="s">
        <v>6</v>
      </c>
      <c r="B17" s="396"/>
      <c r="C17" s="397"/>
      <c r="D17" s="353"/>
      <c r="E17" s="397"/>
      <c r="F17" s="344"/>
      <c r="G17" s="397"/>
      <c r="H17" s="398"/>
      <c r="I17" s="399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1"/>
      <c r="U17" s="402"/>
      <c r="V17" s="402"/>
      <c r="W17" s="403"/>
    </row>
    <row r="18" spans="1:23" s="5" customFormat="1" ht="10.5" customHeight="1">
      <c r="A18" s="422"/>
      <c r="B18" s="318"/>
      <c r="C18" s="142"/>
      <c r="D18" s="342"/>
      <c r="E18" s="142"/>
      <c r="F18" s="343"/>
      <c r="G18" s="142"/>
      <c r="H18" s="312"/>
      <c r="I18" s="54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95"/>
      <c r="U18" s="94"/>
      <c r="V18" s="94"/>
      <c r="W18" s="99"/>
    </row>
    <row r="19" spans="1:23" s="5" customFormat="1" ht="10.5" customHeight="1">
      <c r="A19" s="422"/>
      <c r="B19" s="319"/>
      <c r="C19" s="63"/>
      <c r="D19" s="353"/>
      <c r="E19" s="63"/>
      <c r="F19" s="344"/>
      <c r="G19" s="63"/>
      <c r="H19" s="313"/>
      <c r="I19" s="309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93"/>
      <c r="U19" s="94"/>
      <c r="V19" s="94"/>
      <c r="W19" s="99"/>
    </row>
    <row r="20" spans="1:23" s="5" customFormat="1" ht="10.5" customHeight="1">
      <c r="A20" s="422"/>
      <c r="B20" s="318"/>
      <c r="C20" s="142"/>
      <c r="D20" s="342"/>
      <c r="E20" s="142"/>
      <c r="F20" s="343"/>
      <c r="G20" s="142"/>
      <c r="H20" s="312"/>
      <c r="I20" s="5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95"/>
      <c r="U20" s="94"/>
      <c r="V20" s="94"/>
      <c r="W20" s="99"/>
    </row>
    <row r="21" spans="1:23" s="5" customFormat="1" ht="10.5" customHeight="1">
      <c r="A21" s="422"/>
      <c r="B21" s="319"/>
      <c r="C21" s="63"/>
      <c r="D21" s="353"/>
      <c r="E21" s="63"/>
      <c r="F21" s="344"/>
      <c r="G21" s="63"/>
      <c r="H21" s="313"/>
      <c r="I21" s="309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93"/>
      <c r="U21" s="94"/>
      <c r="V21" s="94"/>
      <c r="W21" s="99"/>
    </row>
    <row r="22" spans="1:23" s="5" customFormat="1" ht="10.5" customHeight="1">
      <c r="A22" s="422"/>
      <c r="B22" s="318"/>
      <c r="C22" s="142"/>
      <c r="D22" s="342"/>
      <c r="E22" s="142"/>
      <c r="F22" s="343"/>
      <c r="G22" s="142"/>
      <c r="H22" s="312"/>
      <c r="I22" s="54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95"/>
      <c r="U22" s="94"/>
      <c r="V22" s="94"/>
      <c r="W22" s="99"/>
    </row>
    <row r="23" spans="1:23" s="5" customFormat="1" ht="10.5" customHeight="1">
      <c r="A23" s="422"/>
      <c r="B23" s="319"/>
      <c r="C23" s="63"/>
      <c r="D23" s="353"/>
      <c r="E23" s="63"/>
      <c r="F23" s="344"/>
      <c r="G23" s="63"/>
      <c r="H23" s="313"/>
      <c r="I23" s="309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93"/>
      <c r="U23" s="94"/>
      <c r="V23" s="94"/>
      <c r="W23" s="99"/>
    </row>
    <row r="24" spans="1:23" s="5" customFormat="1" ht="10.5" customHeight="1">
      <c r="A24" s="422"/>
      <c r="B24" s="318"/>
      <c r="C24" s="142"/>
      <c r="D24" s="342"/>
      <c r="E24" s="142"/>
      <c r="F24" s="343"/>
      <c r="G24" s="142"/>
      <c r="H24" s="312"/>
      <c r="I24" s="54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95"/>
      <c r="U24" s="94"/>
      <c r="V24" s="94"/>
      <c r="W24" s="99"/>
    </row>
    <row r="25" spans="1:23" s="5" customFormat="1" ht="10.5" customHeight="1">
      <c r="A25" s="422"/>
      <c r="B25" s="319"/>
      <c r="C25" s="63"/>
      <c r="D25" s="353"/>
      <c r="E25" s="63"/>
      <c r="F25" s="344"/>
      <c r="G25" s="63"/>
      <c r="H25" s="313"/>
      <c r="I25" s="309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93"/>
      <c r="U25" s="94"/>
      <c r="V25" s="94"/>
      <c r="W25" s="99"/>
    </row>
    <row r="26" spans="1:23" s="5" customFormat="1" ht="10.5" thickBot="1">
      <c r="A26" s="422"/>
      <c r="B26" s="61"/>
      <c r="C26" s="57"/>
      <c r="D26" s="354"/>
      <c r="E26" s="57"/>
      <c r="F26" s="347"/>
      <c r="G26" s="57"/>
      <c r="H26" s="314"/>
      <c r="I26" s="310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100"/>
      <c r="U26" s="101"/>
      <c r="V26" s="101"/>
      <c r="W26" s="102"/>
    </row>
    <row r="27" spans="1:23" s="5" customFormat="1" ht="15.75" customHeight="1" thickBot="1">
      <c r="A27" s="334" t="s">
        <v>183</v>
      </c>
      <c r="B27" s="359" t="s">
        <v>23</v>
      </c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61"/>
    </row>
    <row r="28" spans="1:23" s="5" customFormat="1" ht="15" customHeight="1">
      <c r="A28" s="423" t="s">
        <v>185</v>
      </c>
      <c r="B28" s="337"/>
      <c r="C28" s="192"/>
      <c r="D28" s="351"/>
      <c r="E28" s="192"/>
      <c r="F28" s="348"/>
      <c r="G28" s="192"/>
      <c r="H28" s="311"/>
      <c r="I28" s="308"/>
      <c r="J28" s="53"/>
      <c r="K28" s="53"/>
      <c r="L28" s="53"/>
      <c r="M28" s="53"/>
      <c r="N28" s="53"/>
      <c r="O28" s="53"/>
      <c r="P28" s="96"/>
      <c r="Q28" s="96"/>
      <c r="R28" s="96"/>
      <c r="S28" s="96"/>
      <c r="T28" s="96"/>
      <c r="U28" s="97"/>
      <c r="V28" s="97"/>
      <c r="W28" s="98"/>
    </row>
    <row r="29" spans="1:23" s="5" customFormat="1" ht="12" customHeight="1">
      <c r="A29" s="423"/>
      <c r="B29" s="338"/>
      <c r="C29" s="142"/>
      <c r="D29" s="342"/>
      <c r="E29" s="142"/>
      <c r="F29" s="341"/>
      <c r="G29" s="142"/>
      <c r="H29" s="312"/>
      <c r="I29" s="54"/>
      <c r="J29" s="52"/>
      <c r="K29" s="52"/>
      <c r="L29" s="52"/>
      <c r="M29" s="52"/>
      <c r="N29" s="52"/>
      <c r="O29" s="52"/>
      <c r="P29" s="95"/>
      <c r="Q29" s="95"/>
      <c r="R29" s="95"/>
      <c r="S29" s="95"/>
      <c r="T29" s="95"/>
      <c r="U29" s="94"/>
      <c r="V29" s="94"/>
      <c r="W29" s="99"/>
    </row>
    <row r="30" spans="1:23" s="5" customFormat="1" ht="12" customHeight="1">
      <c r="A30" s="423"/>
      <c r="B30" s="339"/>
      <c r="C30" s="63"/>
      <c r="D30" s="353"/>
      <c r="E30" s="63"/>
      <c r="F30" s="348"/>
      <c r="G30" s="63"/>
      <c r="H30" s="313"/>
      <c r="I30" s="309"/>
      <c r="J30" s="51"/>
      <c r="K30" s="51"/>
      <c r="L30" s="51"/>
      <c r="M30" s="51"/>
      <c r="N30" s="51"/>
      <c r="O30" s="51"/>
      <c r="P30" s="93"/>
      <c r="Q30" s="93"/>
      <c r="R30" s="93"/>
      <c r="S30" s="93"/>
      <c r="T30" s="93"/>
      <c r="U30" s="94"/>
      <c r="V30" s="94"/>
      <c r="W30" s="99"/>
    </row>
    <row r="31" spans="1:23" s="5" customFormat="1" ht="12" customHeight="1">
      <c r="A31" s="423"/>
      <c r="B31" s="338"/>
      <c r="C31" s="142"/>
      <c r="D31" s="342"/>
      <c r="E31" s="142"/>
      <c r="F31" s="341"/>
      <c r="G31" s="142"/>
      <c r="H31" s="312"/>
      <c r="I31" s="54"/>
      <c r="J31" s="52"/>
      <c r="K31" s="52"/>
      <c r="L31" s="52"/>
      <c r="M31" s="52"/>
      <c r="N31" s="52"/>
      <c r="O31" s="52"/>
      <c r="P31" s="95"/>
      <c r="Q31" s="95"/>
      <c r="R31" s="95"/>
      <c r="S31" s="95"/>
      <c r="T31" s="95"/>
      <c r="U31" s="94"/>
      <c r="V31" s="94"/>
      <c r="W31" s="99"/>
    </row>
    <row r="32" spans="1:23" s="5" customFormat="1" ht="12" customHeight="1">
      <c r="A32" s="423"/>
      <c r="B32" s="339"/>
      <c r="C32" s="63"/>
      <c r="D32" s="353"/>
      <c r="E32" s="63"/>
      <c r="F32" s="348"/>
      <c r="G32" s="63"/>
      <c r="H32" s="313"/>
      <c r="I32" s="309"/>
      <c r="J32" s="51"/>
      <c r="K32" s="51"/>
      <c r="L32" s="51"/>
      <c r="M32" s="51"/>
      <c r="N32" s="51"/>
      <c r="O32" s="51"/>
      <c r="P32" s="93"/>
      <c r="Q32" s="93"/>
      <c r="R32" s="93"/>
      <c r="S32" s="93"/>
      <c r="T32" s="93"/>
      <c r="U32" s="94"/>
      <c r="V32" s="94"/>
      <c r="W32" s="99"/>
    </row>
    <row r="33" spans="1:23" s="5" customFormat="1" ht="12" customHeight="1">
      <c r="A33" s="423"/>
      <c r="B33" s="338"/>
      <c r="C33" s="142"/>
      <c r="D33" s="342"/>
      <c r="E33" s="142"/>
      <c r="F33" s="341"/>
      <c r="G33" s="142"/>
      <c r="H33" s="312"/>
      <c r="I33" s="54"/>
      <c r="J33" s="52"/>
      <c r="K33" s="52"/>
      <c r="L33" s="52"/>
      <c r="M33" s="52"/>
      <c r="N33" s="52"/>
      <c r="O33" s="52"/>
      <c r="P33" s="95"/>
      <c r="Q33" s="95"/>
      <c r="R33" s="95"/>
      <c r="S33" s="95"/>
      <c r="T33" s="95"/>
      <c r="U33" s="94"/>
      <c r="V33" s="94"/>
      <c r="W33" s="99"/>
    </row>
    <row r="34" spans="1:23" s="5" customFormat="1" ht="12" customHeight="1">
      <c r="A34" s="423"/>
      <c r="B34" s="339"/>
      <c r="C34" s="63"/>
      <c r="D34" s="353"/>
      <c r="E34" s="63"/>
      <c r="F34" s="348"/>
      <c r="G34" s="63"/>
      <c r="H34" s="313"/>
      <c r="I34" s="309"/>
      <c r="J34" s="51"/>
      <c r="K34" s="51"/>
      <c r="L34" s="51"/>
      <c r="M34" s="51"/>
      <c r="N34" s="51"/>
      <c r="O34" s="51"/>
      <c r="P34" s="93"/>
      <c r="Q34" s="93"/>
      <c r="R34" s="93"/>
      <c r="S34" s="93"/>
      <c r="T34" s="93"/>
      <c r="U34" s="94"/>
      <c r="V34" s="94"/>
      <c r="W34" s="99"/>
    </row>
    <row r="35" spans="1:23" s="5" customFormat="1" ht="12" customHeight="1">
      <c r="A35" s="423"/>
      <c r="B35" s="338"/>
      <c r="C35" s="142"/>
      <c r="D35" s="342"/>
      <c r="E35" s="142"/>
      <c r="F35" s="341"/>
      <c r="G35" s="142"/>
      <c r="H35" s="312"/>
      <c r="I35" s="54"/>
      <c r="J35" s="52"/>
      <c r="K35" s="52"/>
      <c r="L35" s="52"/>
      <c r="M35" s="52"/>
      <c r="N35" s="52"/>
      <c r="O35" s="52"/>
      <c r="P35" s="95"/>
      <c r="Q35" s="95"/>
      <c r="R35" s="95"/>
      <c r="S35" s="95"/>
      <c r="T35" s="95"/>
      <c r="U35" s="94"/>
      <c r="V35" s="94"/>
      <c r="W35" s="99"/>
    </row>
    <row r="36" spans="1:23" s="5" customFormat="1" ht="12" customHeight="1">
      <c r="A36" s="423"/>
      <c r="B36" s="339"/>
      <c r="C36" s="63"/>
      <c r="D36" s="353"/>
      <c r="E36" s="63"/>
      <c r="F36" s="348"/>
      <c r="G36" s="63"/>
      <c r="H36" s="313"/>
      <c r="I36" s="309"/>
      <c r="J36" s="51"/>
      <c r="K36" s="51"/>
      <c r="L36" s="51"/>
      <c r="M36" s="51"/>
      <c r="N36" s="51"/>
      <c r="O36" s="51"/>
      <c r="P36" s="93"/>
      <c r="Q36" s="93"/>
      <c r="R36" s="93"/>
      <c r="S36" s="93"/>
      <c r="T36" s="93"/>
      <c r="U36" s="94"/>
      <c r="V36" s="94"/>
      <c r="W36" s="99"/>
    </row>
    <row r="37" spans="1:23" s="5" customFormat="1" ht="12.75" customHeight="1" thickBot="1">
      <c r="A37" s="424"/>
      <c r="B37" s="340"/>
      <c r="C37" s="57"/>
      <c r="D37" s="354"/>
      <c r="E37" s="57"/>
      <c r="F37" s="347"/>
      <c r="G37" s="57"/>
      <c r="H37" s="314"/>
      <c r="I37" s="372"/>
      <c r="J37" s="368"/>
      <c r="K37" s="368"/>
      <c r="L37" s="368"/>
      <c r="M37" s="368"/>
      <c r="N37" s="368"/>
      <c r="O37" s="368"/>
      <c r="P37" s="369"/>
      <c r="Q37" s="369"/>
      <c r="R37" s="369"/>
      <c r="S37" s="369"/>
      <c r="T37" s="369"/>
      <c r="U37" s="370"/>
      <c r="V37" s="370"/>
      <c r="W37" s="371"/>
    </row>
    <row r="38" spans="1:23" s="5" customFormat="1" ht="13.5" thickBot="1">
      <c r="A38" s="328" t="s">
        <v>163</v>
      </c>
      <c r="B38" s="362" t="s">
        <v>23</v>
      </c>
      <c r="C38" s="360"/>
      <c r="D38" s="360"/>
      <c r="E38" s="360"/>
      <c r="F38" s="360"/>
      <c r="G38" s="360"/>
      <c r="H38" s="360"/>
      <c r="I38" s="358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1"/>
    </row>
    <row r="39" spans="1:23" s="5" customFormat="1" ht="10.5" customHeight="1">
      <c r="A39" s="425" t="s">
        <v>56</v>
      </c>
      <c r="B39" s="65"/>
      <c r="C39" s="63"/>
      <c r="D39" s="353"/>
      <c r="E39" s="63"/>
      <c r="F39" s="344"/>
      <c r="G39" s="63"/>
      <c r="H39" s="313"/>
      <c r="I39" s="308"/>
      <c r="J39" s="53"/>
      <c r="K39" s="53"/>
      <c r="L39" s="53"/>
      <c r="M39" s="53"/>
      <c r="N39" s="53"/>
      <c r="O39" s="53"/>
      <c r="P39" s="97"/>
      <c r="Q39" s="96"/>
      <c r="R39" s="96"/>
      <c r="S39" s="97"/>
      <c r="T39" s="96"/>
      <c r="U39" s="97"/>
      <c r="V39" s="97"/>
      <c r="W39" s="98"/>
    </row>
    <row r="40" spans="1:23" s="5" customFormat="1" ht="10.5" customHeight="1">
      <c r="A40" s="425"/>
      <c r="B40" s="64"/>
      <c r="C40" s="142"/>
      <c r="D40" s="342"/>
      <c r="E40" s="142"/>
      <c r="F40" s="343"/>
      <c r="G40" s="350"/>
      <c r="H40" s="315"/>
      <c r="I40" s="54"/>
      <c r="J40" s="52"/>
      <c r="K40" s="52"/>
      <c r="L40" s="52"/>
      <c r="M40" s="52"/>
      <c r="N40" s="52"/>
      <c r="O40" s="52"/>
      <c r="P40" s="94"/>
      <c r="Q40" s="95"/>
      <c r="R40" s="95"/>
      <c r="S40" s="94"/>
      <c r="T40" s="95"/>
      <c r="U40" s="94"/>
      <c r="V40" s="94"/>
      <c r="W40" s="99"/>
    </row>
    <row r="41" spans="1:23" s="5" customFormat="1" ht="10.5" customHeight="1">
      <c r="A41" s="425"/>
      <c r="B41" s="65"/>
      <c r="C41" s="63"/>
      <c r="D41" s="353"/>
      <c r="E41" s="63"/>
      <c r="F41" s="344"/>
      <c r="G41" s="63"/>
      <c r="H41" s="313"/>
      <c r="I41" s="309"/>
      <c r="J41" s="51"/>
      <c r="K41" s="51"/>
      <c r="L41" s="51"/>
      <c r="M41" s="51"/>
      <c r="N41" s="51"/>
      <c r="O41" s="51"/>
      <c r="P41" s="94"/>
      <c r="Q41" s="93"/>
      <c r="R41" s="93"/>
      <c r="S41" s="94"/>
      <c r="T41" s="93"/>
      <c r="U41" s="94"/>
      <c r="V41" s="94"/>
      <c r="W41" s="99"/>
    </row>
    <row r="42" spans="1:23" s="5" customFormat="1" ht="10.5" customHeight="1">
      <c r="A42" s="425"/>
      <c r="B42" s="64"/>
      <c r="C42" s="142"/>
      <c r="D42" s="342"/>
      <c r="E42" s="142"/>
      <c r="F42" s="343"/>
      <c r="G42" s="350"/>
      <c r="H42" s="315"/>
      <c r="I42" s="54"/>
      <c r="J42" s="52"/>
      <c r="K42" s="52"/>
      <c r="L42" s="52"/>
      <c r="M42" s="52"/>
      <c r="N42" s="52"/>
      <c r="O42" s="52"/>
      <c r="P42" s="94"/>
      <c r="Q42" s="95"/>
      <c r="R42" s="95"/>
      <c r="S42" s="94"/>
      <c r="T42" s="95"/>
      <c r="U42" s="94"/>
      <c r="V42" s="94"/>
      <c r="W42" s="99"/>
    </row>
    <row r="43" spans="1:23" s="5" customFormat="1" ht="10.5" customHeight="1">
      <c r="A43" s="425"/>
      <c r="B43" s="65"/>
      <c r="C43" s="63"/>
      <c r="D43" s="353"/>
      <c r="E43" s="63"/>
      <c r="F43" s="344"/>
      <c r="G43" s="63"/>
      <c r="H43" s="313"/>
      <c r="I43" s="309"/>
      <c r="J43" s="51"/>
      <c r="K43" s="51"/>
      <c r="L43" s="51"/>
      <c r="M43" s="51"/>
      <c r="N43" s="51"/>
      <c r="O43" s="51"/>
      <c r="P43" s="94"/>
      <c r="Q43" s="93"/>
      <c r="R43" s="93"/>
      <c r="S43" s="94"/>
      <c r="T43" s="93"/>
      <c r="U43" s="94"/>
      <c r="V43" s="94"/>
      <c r="W43" s="99"/>
    </row>
    <row r="44" spans="1:23" s="5" customFormat="1" ht="10.5" customHeight="1">
      <c r="A44" s="425"/>
      <c r="B44" s="142"/>
      <c r="C44" s="142"/>
      <c r="D44" s="342"/>
      <c r="E44" s="142"/>
      <c r="F44" s="341"/>
      <c r="G44" s="142"/>
      <c r="H44" s="315"/>
      <c r="I44" s="54"/>
      <c r="J44" s="52"/>
      <c r="K44" s="52"/>
      <c r="L44" s="52"/>
      <c r="M44" s="52"/>
      <c r="N44" s="52"/>
      <c r="O44" s="52"/>
      <c r="P44" s="94"/>
      <c r="Q44" s="95"/>
      <c r="R44" s="95"/>
      <c r="S44" s="94"/>
      <c r="T44" s="95"/>
      <c r="U44" s="94"/>
      <c r="V44" s="94"/>
      <c r="W44" s="99"/>
    </row>
    <row r="45" spans="1:23" s="5" customFormat="1" ht="10.5" customHeight="1">
      <c r="A45" s="425"/>
      <c r="B45" s="63"/>
      <c r="C45" s="63"/>
      <c r="D45" s="353"/>
      <c r="E45" s="63"/>
      <c r="F45" s="348"/>
      <c r="G45" s="63"/>
      <c r="H45" s="313"/>
      <c r="I45" s="309"/>
      <c r="J45" s="51"/>
      <c r="K45" s="51"/>
      <c r="L45" s="51"/>
      <c r="M45" s="51"/>
      <c r="N45" s="51"/>
      <c r="O45" s="51"/>
      <c r="P45" s="94"/>
      <c r="Q45" s="93"/>
      <c r="R45" s="93"/>
      <c r="S45" s="94"/>
      <c r="T45" s="93"/>
      <c r="U45" s="94"/>
      <c r="V45" s="94"/>
      <c r="W45" s="99"/>
    </row>
    <row r="46" spans="1:23" s="5" customFormat="1" ht="10.5" customHeight="1">
      <c r="A46" s="425"/>
      <c r="B46" s="142"/>
      <c r="C46" s="142"/>
      <c r="D46" s="342"/>
      <c r="E46" s="142"/>
      <c r="F46" s="341"/>
      <c r="G46" s="142"/>
      <c r="H46" s="312"/>
      <c r="I46" s="54"/>
      <c r="J46" s="52"/>
      <c r="K46" s="52"/>
      <c r="L46" s="52"/>
      <c r="M46" s="52"/>
      <c r="N46" s="52"/>
      <c r="O46" s="52"/>
      <c r="P46" s="94"/>
      <c r="Q46" s="95"/>
      <c r="R46" s="95"/>
      <c r="S46" s="94"/>
      <c r="T46" s="95"/>
      <c r="U46" s="94"/>
      <c r="V46" s="94"/>
      <c r="W46" s="99"/>
    </row>
    <row r="47" spans="1:23" s="5" customFormat="1" ht="10.5" customHeight="1">
      <c r="A47" s="425"/>
      <c r="B47" s="65"/>
      <c r="C47" s="51"/>
      <c r="D47" s="353"/>
      <c r="E47" s="51"/>
      <c r="F47" s="345"/>
      <c r="G47" s="51"/>
      <c r="H47" s="316"/>
      <c r="I47" s="309"/>
      <c r="J47" s="51"/>
      <c r="K47" s="51"/>
      <c r="L47" s="51"/>
      <c r="M47" s="51"/>
      <c r="N47" s="51"/>
      <c r="O47" s="51"/>
      <c r="P47" s="94"/>
      <c r="Q47" s="93"/>
      <c r="R47" s="93"/>
      <c r="S47" s="94"/>
      <c r="T47" s="93"/>
      <c r="U47" s="94"/>
      <c r="V47" s="94"/>
      <c r="W47" s="99"/>
    </row>
    <row r="48" spans="1:23" s="5" customFormat="1" ht="10.5" customHeight="1">
      <c r="A48" s="425"/>
      <c r="B48" s="64"/>
      <c r="C48" s="52"/>
      <c r="D48" s="342"/>
      <c r="E48" s="52"/>
      <c r="F48" s="346"/>
      <c r="G48" s="52"/>
      <c r="H48" s="317"/>
      <c r="I48" s="54"/>
      <c r="J48" s="52"/>
      <c r="K48" s="52"/>
      <c r="L48" s="52"/>
      <c r="M48" s="52"/>
      <c r="N48" s="52"/>
      <c r="O48" s="52"/>
      <c r="P48" s="94"/>
      <c r="Q48" s="95"/>
      <c r="R48" s="95"/>
      <c r="S48" s="94"/>
      <c r="T48" s="95"/>
      <c r="U48" s="94"/>
      <c r="V48" s="94"/>
      <c r="W48" s="99"/>
    </row>
    <row r="49" spans="1:23" s="5" customFormat="1" ht="10.5" customHeight="1">
      <c r="A49" s="425"/>
      <c r="B49" s="65"/>
      <c r="C49" s="51"/>
      <c r="D49" s="353"/>
      <c r="E49" s="51"/>
      <c r="F49" s="345"/>
      <c r="G49" s="51"/>
      <c r="H49" s="316"/>
      <c r="I49" s="309"/>
      <c r="J49" s="51"/>
      <c r="K49" s="51"/>
      <c r="L49" s="51"/>
      <c r="M49" s="51"/>
      <c r="N49" s="51"/>
      <c r="O49" s="51"/>
      <c r="P49" s="94"/>
      <c r="Q49" s="93"/>
      <c r="R49" s="93"/>
      <c r="S49" s="94"/>
      <c r="T49" s="93"/>
      <c r="U49" s="94"/>
      <c r="V49" s="94"/>
      <c r="W49" s="99"/>
    </row>
    <row r="50" spans="1:23" s="5" customFormat="1" ht="10.5" customHeight="1" thickBot="1">
      <c r="A50" s="425"/>
      <c r="B50" s="66"/>
      <c r="C50" s="57"/>
      <c r="D50" s="354"/>
      <c r="E50" s="57"/>
      <c r="F50" s="347"/>
      <c r="G50" s="57"/>
      <c r="H50" s="314"/>
      <c r="I50" s="310"/>
      <c r="J50" s="57"/>
      <c r="K50" s="57"/>
      <c r="L50" s="57"/>
      <c r="M50" s="57"/>
      <c r="N50" s="57"/>
      <c r="O50" s="57"/>
      <c r="P50" s="101"/>
      <c r="Q50" s="100"/>
      <c r="R50" s="100"/>
      <c r="S50" s="101"/>
      <c r="T50" s="100"/>
      <c r="U50" s="101"/>
      <c r="V50" s="101"/>
      <c r="W50" s="102"/>
    </row>
    <row r="51" spans="1:23" s="5" customFormat="1" ht="13.5" thickBot="1">
      <c r="A51" s="336" t="s">
        <v>164</v>
      </c>
      <c r="B51" s="360" t="s">
        <v>23</v>
      </c>
      <c r="C51" s="360"/>
      <c r="D51" s="360"/>
      <c r="E51" s="360"/>
      <c r="F51" s="360"/>
      <c r="G51" s="360"/>
      <c r="H51" s="360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61"/>
    </row>
    <row r="52" spans="1:23" s="5" customFormat="1" ht="10.5" customHeight="1">
      <c r="A52" s="420" t="s">
        <v>136</v>
      </c>
      <c r="B52" s="333"/>
      <c r="C52" s="192"/>
      <c r="D52" s="351"/>
      <c r="E52" s="192"/>
      <c r="F52" s="348"/>
      <c r="G52" s="192"/>
      <c r="H52" s="311"/>
      <c r="I52" s="308"/>
      <c r="J52" s="53"/>
      <c r="K52" s="53"/>
      <c r="L52" s="53"/>
      <c r="M52" s="53"/>
      <c r="N52" s="53"/>
      <c r="O52" s="53"/>
      <c r="P52" s="97"/>
      <c r="Q52" s="96"/>
      <c r="R52" s="96"/>
      <c r="S52" s="97"/>
      <c r="T52" s="96"/>
      <c r="U52" s="97"/>
      <c r="V52" s="97"/>
      <c r="W52" s="98"/>
    </row>
    <row r="53" spans="1:23" s="5" customFormat="1" ht="10.5" customHeight="1">
      <c r="A53" s="420"/>
      <c r="B53" s="318"/>
      <c r="C53" s="142"/>
      <c r="D53" s="342"/>
      <c r="E53" s="142"/>
      <c r="F53" s="341"/>
      <c r="G53" s="142"/>
      <c r="H53" s="312"/>
      <c r="I53" s="54"/>
      <c r="J53" s="52"/>
      <c r="K53" s="52"/>
      <c r="L53" s="52"/>
      <c r="M53" s="52"/>
      <c r="N53" s="52"/>
      <c r="O53" s="52"/>
      <c r="P53" s="94"/>
      <c r="Q53" s="95"/>
      <c r="R53" s="95"/>
      <c r="S53" s="94"/>
      <c r="T53" s="95"/>
      <c r="U53" s="94"/>
      <c r="V53" s="94"/>
      <c r="W53" s="99"/>
    </row>
    <row r="54" spans="1:23" s="5" customFormat="1" ht="10.5" customHeight="1">
      <c r="A54" s="420"/>
      <c r="B54" s="319"/>
      <c r="C54" s="63"/>
      <c r="D54" s="353"/>
      <c r="E54" s="63"/>
      <c r="F54" s="348"/>
      <c r="G54" s="63"/>
      <c r="H54" s="313"/>
      <c r="I54" s="309"/>
      <c r="J54" s="51"/>
      <c r="K54" s="51"/>
      <c r="L54" s="51"/>
      <c r="M54" s="51"/>
      <c r="N54" s="51"/>
      <c r="O54" s="51"/>
      <c r="P54" s="94"/>
      <c r="Q54" s="93"/>
      <c r="R54" s="93"/>
      <c r="S54" s="94"/>
      <c r="T54" s="93"/>
      <c r="U54" s="94"/>
      <c r="V54" s="94"/>
      <c r="W54" s="99"/>
    </row>
    <row r="55" spans="1:23" s="5" customFormat="1" ht="10.5" customHeight="1">
      <c r="A55" s="420"/>
      <c r="B55" s="318"/>
      <c r="C55" s="142"/>
      <c r="D55" s="342"/>
      <c r="E55" s="142"/>
      <c r="F55" s="341"/>
      <c r="G55" s="142"/>
      <c r="H55" s="312"/>
      <c r="I55" s="54"/>
      <c r="J55" s="52"/>
      <c r="K55" s="52"/>
      <c r="L55" s="52"/>
      <c r="M55" s="52"/>
      <c r="N55" s="52"/>
      <c r="O55" s="52"/>
      <c r="P55" s="94"/>
      <c r="Q55" s="95"/>
      <c r="R55" s="95"/>
      <c r="S55" s="94"/>
      <c r="T55" s="95"/>
      <c r="U55" s="94"/>
      <c r="V55" s="94"/>
      <c r="W55" s="99"/>
    </row>
    <row r="56" spans="1:23" s="5" customFormat="1" ht="10.5" customHeight="1">
      <c r="A56" s="420"/>
      <c r="B56" s="319"/>
      <c r="C56" s="63"/>
      <c r="D56" s="353"/>
      <c r="E56" s="63"/>
      <c r="F56" s="348"/>
      <c r="G56" s="63"/>
      <c r="H56" s="313"/>
      <c r="I56" s="309"/>
      <c r="J56" s="51"/>
      <c r="K56" s="51"/>
      <c r="L56" s="51"/>
      <c r="M56" s="51"/>
      <c r="N56" s="51"/>
      <c r="O56" s="51"/>
      <c r="P56" s="94"/>
      <c r="Q56" s="93"/>
      <c r="R56" s="93"/>
      <c r="S56" s="94"/>
      <c r="T56" s="93"/>
      <c r="U56" s="94"/>
      <c r="V56" s="94"/>
      <c r="W56" s="99"/>
    </row>
    <row r="57" spans="1:23" s="5" customFormat="1" ht="10.5" customHeight="1">
      <c r="A57" s="420"/>
      <c r="B57" s="318"/>
      <c r="C57" s="142"/>
      <c r="D57" s="342"/>
      <c r="E57" s="142"/>
      <c r="F57" s="341"/>
      <c r="G57" s="142"/>
      <c r="H57" s="312"/>
      <c r="I57" s="54"/>
      <c r="J57" s="52"/>
      <c r="K57" s="52"/>
      <c r="L57" s="52"/>
      <c r="M57" s="52"/>
      <c r="N57" s="52"/>
      <c r="O57" s="52"/>
      <c r="P57" s="94"/>
      <c r="Q57" s="95"/>
      <c r="R57" s="95"/>
      <c r="S57" s="94"/>
      <c r="T57" s="95"/>
      <c r="U57" s="94"/>
      <c r="V57" s="94"/>
      <c r="W57" s="99"/>
    </row>
    <row r="58" spans="1:23" s="5" customFormat="1" ht="10.5" customHeight="1">
      <c r="A58" s="420"/>
      <c r="B58" s="319"/>
      <c r="C58" s="63"/>
      <c r="D58" s="353"/>
      <c r="E58" s="63"/>
      <c r="F58" s="348"/>
      <c r="G58" s="63"/>
      <c r="H58" s="313"/>
      <c r="I58" s="309"/>
      <c r="J58" s="51"/>
      <c r="K58" s="51"/>
      <c r="L58" s="51"/>
      <c r="M58" s="51"/>
      <c r="N58" s="51"/>
      <c r="O58" s="51"/>
      <c r="P58" s="94"/>
      <c r="Q58" s="93"/>
      <c r="R58" s="93"/>
      <c r="S58" s="94"/>
      <c r="T58" s="93"/>
      <c r="U58" s="94"/>
      <c r="V58" s="94"/>
      <c r="W58" s="99"/>
    </row>
    <row r="59" spans="1:23" s="5" customFormat="1" ht="10.5" customHeight="1">
      <c r="A59" s="420"/>
      <c r="B59" s="318"/>
      <c r="C59" s="142"/>
      <c r="D59" s="342"/>
      <c r="E59" s="142"/>
      <c r="F59" s="341"/>
      <c r="G59" s="142"/>
      <c r="H59" s="312"/>
      <c r="I59" s="54"/>
      <c r="J59" s="52"/>
      <c r="K59" s="52"/>
      <c r="L59" s="52"/>
      <c r="M59" s="52"/>
      <c r="N59" s="52"/>
      <c r="O59" s="52"/>
      <c r="P59" s="94"/>
      <c r="Q59" s="95"/>
      <c r="R59" s="95"/>
      <c r="S59" s="94"/>
      <c r="T59" s="95"/>
      <c r="U59" s="94"/>
      <c r="V59" s="94"/>
      <c r="W59" s="99"/>
    </row>
    <row r="60" spans="1:23" s="5" customFormat="1" ht="10.5" customHeight="1">
      <c r="A60" s="420"/>
      <c r="B60" s="319"/>
      <c r="C60" s="51"/>
      <c r="D60" s="353"/>
      <c r="E60" s="51"/>
      <c r="F60" s="345"/>
      <c r="G60" s="51"/>
      <c r="H60" s="316"/>
      <c r="I60" s="309"/>
      <c r="J60" s="51"/>
      <c r="K60" s="51"/>
      <c r="L60" s="51"/>
      <c r="M60" s="51"/>
      <c r="N60" s="51"/>
      <c r="O60" s="51"/>
      <c r="P60" s="94"/>
      <c r="Q60" s="93"/>
      <c r="R60" s="93"/>
      <c r="S60" s="94"/>
      <c r="T60" s="93"/>
      <c r="U60" s="94"/>
      <c r="V60" s="94"/>
      <c r="W60" s="99"/>
    </row>
    <row r="61" spans="1:23" s="5" customFormat="1" ht="10.5" customHeight="1">
      <c r="A61" s="420"/>
      <c r="B61" s="318"/>
      <c r="C61" s="52"/>
      <c r="D61" s="342"/>
      <c r="E61" s="52"/>
      <c r="F61" s="346"/>
      <c r="G61" s="52"/>
      <c r="H61" s="317"/>
      <c r="I61" s="54"/>
      <c r="J61" s="52"/>
      <c r="K61" s="52"/>
      <c r="L61" s="52"/>
      <c r="M61" s="52"/>
      <c r="N61" s="52"/>
      <c r="O61" s="52"/>
      <c r="P61" s="94"/>
      <c r="Q61" s="95"/>
      <c r="R61" s="95"/>
      <c r="S61" s="94"/>
      <c r="T61" s="95"/>
      <c r="U61" s="94"/>
      <c r="V61" s="94"/>
      <c r="W61" s="99"/>
    </row>
    <row r="62" spans="1:23" s="5" customFormat="1" ht="10.5" customHeight="1">
      <c r="A62" s="420"/>
      <c r="B62" s="319"/>
      <c r="C62" s="51"/>
      <c r="D62" s="353"/>
      <c r="E62" s="51"/>
      <c r="F62" s="345"/>
      <c r="G62" s="51"/>
      <c r="H62" s="316"/>
      <c r="I62" s="309"/>
      <c r="J62" s="51"/>
      <c r="K62" s="51"/>
      <c r="L62" s="51"/>
      <c r="M62" s="51"/>
      <c r="N62" s="51"/>
      <c r="O62" s="51"/>
      <c r="P62" s="94"/>
      <c r="Q62" s="93"/>
      <c r="R62" s="93"/>
      <c r="S62" s="94"/>
      <c r="T62" s="93"/>
      <c r="U62" s="94"/>
      <c r="V62" s="94"/>
      <c r="W62" s="99"/>
    </row>
    <row r="63" spans="1:23" s="5" customFormat="1" ht="10.5" customHeight="1" thickBot="1">
      <c r="A63" s="421"/>
      <c r="B63" s="330"/>
      <c r="C63" s="57"/>
      <c r="D63" s="354"/>
      <c r="E63" s="57"/>
      <c r="F63" s="347"/>
      <c r="G63" s="57"/>
      <c r="H63" s="314"/>
      <c r="I63" s="310"/>
      <c r="J63" s="57"/>
      <c r="K63" s="57"/>
      <c r="L63" s="57"/>
      <c r="M63" s="57"/>
      <c r="N63" s="57"/>
      <c r="O63" s="57"/>
      <c r="P63" s="101"/>
      <c r="Q63" s="100"/>
      <c r="R63" s="100"/>
      <c r="S63" s="101"/>
      <c r="T63" s="100"/>
      <c r="U63" s="101"/>
      <c r="V63" s="101"/>
      <c r="W63" s="102"/>
    </row>
    <row r="64" spans="1:23" s="5" customFormat="1" ht="13.5" thickBot="1">
      <c r="A64" s="335" t="s">
        <v>182</v>
      </c>
      <c r="B64" s="360" t="s">
        <v>23</v>
      </c>
      <c r="C64" s="360"/>
      <c r="D64" s="360"/>
      <c r="E64" s="360"/>
      <c r="F64" s="360"/>
      <c r="G64" s="360"/>
      <c r="H64" s="360"/>
      <c r="I64" s="359"/>
      <c r="J64" s="359"/>
      <c r="K64" s="359"/>
      <c r="L64" s="359"/>
      <c r="M64" s="359"/>
      <c r="N64" s="359"/>
      <c r="O64" s="359"/>
      <c r="P64" s="359"/>
      <c r="Q64" s="359"/>
      <c r="R64" s="359"/>
      <c r="S64" s="359"/>
      <c r="T64" s="359"/>
      <c r="U64" s="359"/>
      <c r="V64" s="359"/>
      <c r="W64" s="361"/>
    </row>
    <row r="65" spans="1:23" ht="13.5" thickBot="1">
      <c r="A65" s="417" t="s">
        <v>174</v>
      </c>
      <c r="B65" s="333"/>
      <c r="C65" s="192"/>
      <c r="D65" s="351"/>
      <c r="E65" s="192"/>
      <c r="F65" s="348"/>
      <c r="G65" s="192"/>
      <c r="H65" s="311"/>
      <c r="I65" s="308"/>
      <c r="J65" s="53"/>
      <c r="K65" s="53"/>
      <c r="L65" s="53"/>
      <c r="M65" s="53"/>
      <c r="N65" s="53"/>
      <c r="O65" s="53"/>
      <c r="P65" s="97"/>
      <c r="Q65" s="373"/>
      <c r="R65" s="373"/>
      <c r="S65" s="97"/>
      <c r="T65" s="373"/>
      <c r="U65" s="97"/>
      <c r="V65" s="97"/>
      <c r="W65" s="98"/>
    </row>
    <row r="66" spans="1:23" ht="13.5" thickBot="1" thickTop="1">
      <c r="A66" s="418"/>
      <c r="B66" s="318"/>
      <c r="C66" s="142"/>
      <c r="D66" s="342"/>
      <c r="E66" s="142"/>
      <c r="F66" s="341"/>
      <c r="G66" s="142"/>
      <c r="H66" s="312"/>
      <c r="I66" s="54"/>
      <c r="J66" s="52"/>
      <c r="K66" s="52"/>
      <c r="L66" s="52"/>
      <c r="M66" s="52"/>
      <c r="N66" s="52"/>
      <c r="O66" s="52"/>
      <c r="P66" s="94"/>
      <c r="Q66" s="95"/>
      <c r="R66" s="95"/>
      <c r="S66" s="94"/>
      <c r="T66" s="95"/>
      <c r="U66" s="94"/>
      <c r="V66" s="94"/>
      <c r="W66" s="99"/>
    </row>
    <row r="67" spans="1:23" ht="13.5" thickBot="1" thickTop="1">
      <c r="A67" s="418"/>
      <c r="B67" s="319"/>
      <c r="C67" s="63"/>
      <c r="D67" s="353"/>
      <c r="E67" s="63"/>
      <c r="F67" s="348"/>
      <c r="G67" s="63"/>
      <c r="H67" s="313"/>
      <c r="I67" s="309"/>
      <c r="J67" s="51"/>
      <c r="K67" s="51"/>
      <c r="L67" s="51"/>
      <c r="M67" s="51"/>
      <c r="N67" s="51"/>
      <c r="O67" s="51"/>
      <c r="P67" s="94"/>
      <c r="Q67" s="93"/>
      <c r="R67" s="93"/>
      <c r="S67" s="94"/>
      <c r="T67" s="93"/>
      <c r="U67" s="94"/>
      <c r="V67" s="94"/>
      <c r="W67" s="99"/>
    </row>
    <row r="68" spans="1:23" ht="13.5" thickBot="1" thickTop="1">
      <c r="A68" s="418"/>
      <c r="B68" s="318"/>
      <c r="C68" s="142"/>
      <c r="D68" s="342"/>
      <c r="E68" s="142"/>
      <c r="F68" s="341"/>
      <c r="G68" s="142"/>
      <c r="H68" s="312"/>
      <c r="I68" s="54"/>
      <c r="J68" s="52"/>
      <c r="K68" s="52"/>
      <c r="L68" s="52"/>
      <c r="M68" s="52"/>
      <c r="N68" s="52"/>
      <c r="O68" s="52"/>
      <c r="P68" s="94"/>
      <c r="Q68" s="95"/>
      <c r="R68" s="95"/>
      <c r="S68" s="94"/>
      <c r="T68" s="95"/>
      <c r="U68" s="94"/>
      <c r="V68" s="94"/>
      <c r="W68" s="99"/>
    </row>
    <row r="69" spans="1:23" ht="13.5" thickBot="1" thickTop="1">
      <c r="A69" s="418"/>
      <c r="B69" s="319"/>
      <c r="C69" s="63"/>
      <c r="D69" s="353"/>
      <c r="E69" s="63"/>
      <c r="F69" s="348"/>
      <c r="G69" s="63"/>
      <c r="H69" s="313"/>
      <c r="I69" s="309"/>
      <c r="J69" s="51"/>
      <c r="K69" s="51"/>
      <c r="L69" s="51"/>
      <c r="M69" s="51"/>
      <c r="N69" s="51"/>
      <c r="O69" s="51"/>
      <c r="P69" s="94"/>
      <c r="Q69" s="93"/>
      <c r="R69" s="93"/>
      <c r="S69" s="94"/>
      <c r="T69" s="93"/>
      <c r="U69" s="94"/>
      <c r="V69" s="94"/>
      <c r="W69" s="99"/>
    </row>
    <row r="70" spans="1:23" ht="13.5" thickBot="1" thickTop="1">
      <c r="A70" s="418"/>
      <c r="B70" s="318"/>
      <c r="C70" s="142"/>
      <c r="D70" s="342"/>
      <c r="E70" s="142"/>
      <c r="F70" s="341"/>
      <c r="G70" s="142"/>
      <c r="H70" s="312"/>
      <c r="I70" s="54"/>
      <c r="J70" s="52"/>
      <c r="K70" s="52"/>
      <c r="L70" s="52"/>
      <c r="M70" s="52"/>
      <c r="N70" s="52"/>
      <c r="O70" s="52"/>
      <c r="P70" s="94"/>
      <c r="Q70" s="95"/>
      <c r="R70" s="95"/>
      <c r="S70" s="94"/>
      <c r="T70" s="95"/>
      <c r="U70" s="94"/>
      <c r="V70" s="94"/>
      <c r="W70" s="99"/>
    </row>
    <row r="71" spans="1:23" ht="13.5" thickBot="1" thickTop="1">
      <c r="A71" s="418"/>
      <c r="B71" s="319"/>
      <c r="C71" s="63"/>
      <c r="D71" s="353"/>
      <c r="E71" s="63"/>
      <c r="F71" s="348"/>
      <c r="G71" s="63"/>
      <c r="H71" s="313"/>
      <c r="I71" s="309"/>
      <c r="J71" s="51"/>
      <c r="K71" s="51"/>
      <c r="L71" s="51"/>
      <c r="M71" s="51"/>
      <c r="N71" s="51"/>
      <c r="O71" s="51"/>
      <c r="P71" s="94"/>
      <c r="Q71" s="93"/>
      <c r="R71" s="93"/>
      <c r="S71" s="94"/>
      <c r="T71" s="93"/>
      <c r="U71" s="94"/>
      <c r="V71" s="94"/>
      <c r="W71" s="99"/>
    </row>
    <row r="72" spans="1:23" ht="13.5" thickBot="1" thickTop="1">
      <c r="A72" s="418"/>
      <c r="B72" s="318"/>
      <c r="C72" s="142"/>
      <c r="D72" s="342"/>
      <c r="E72" s="142"/>
      <c r="F72" s="341"/>
      <c r="G72" s="142"/>
      <c r="H72" s="312"/>
      <c r="I72" s="54"/>
      <c r="J72" s="52"/>
      <c r="K72" s="52"/>
      <c r="L72" s="52"/>
      <c r="M72" s="52"/>
      <c r="N72" s="52"/>
      <c r="O72" s="52"/>
      <c r="P72" s="94"/>
      <c r="Q72" s="95"/>
      <c r="R72" s="95"/>
      <c r="S72" s="94"/>
      <c r="T72" s="95"/>
      <c r="U72" s="94"/>
      <c r="V72" s="94"/>
      <c r="W72" s="99"/>
    </row>
    <row r="73" spans="1:23" ht="13.5" thickBot="1" thickTop="1">
      <c r="A73" s="418"/>
      <c r="B73" s="319"/>
      <c r="C73" s="51"/>
      <c r="D73" s="353"/>
      <c r="E73" s="51"/>
      <c r="F73" s="345"/>
      <c r="G73" s="51"/>
      <c r="H73" s="316"/>
      <c r="I73" s="309"/>
      <c r="J73" s="51"/>
      <c r="K73" s="51"/>
      <c r="L73" s="51"/>
      <c r="M73" s="51"/>
      <c r="N73" s="51"/>
      <c r="O73" s="51"/>
      <c r="P73" s="94"/>
      <c r="Q73" s="93"/>
      <c r="R73" s="93"/>
      <c r="S73" s="94"/>
      <c r="T73" s="93"/>
      <c r="U73" s="94"/>
      <c r="V73" s="94"/>
      <c r="W73" s="99"/>
    </row>
    <row r="74" spans="1:23" ht="13.5" thickBot="1" thickTop="1">
      <c r="A74" s="418"/>
      <c r="B74" s="318"/>
      <c r="C74" s="52"/>
      <c r="D74" s="342"/>
      <c r="E74" s="52"/>
      <c r="F74" s="346"/>
      <c r="G74" s="52"/>
      <c r="H74" s="317"/>
      <c r="I74" s="54"/>
      <c r="J74" s="52"/>
      <c r="K74" s="52"/>
      <c r="L74" s="52"/>
      <c r="M74" s="52"/>
      <c r="N74" s="52"/>
      <c r="O74" s="52"/>
      <c r="P74" s="94"/>
      <c r="Q74" s="95"/>
      <c r="R74" s="95"/>
      <c r="S74" s="94"/>
      <c r="T74" s="95"/>
      <c r="U74" s="94"/>
      <c r="V74" s="94"/>
      <c r="W74" s="99"/>
    </row>
    <row r="75" spans="1:23" ht="13.5" thickBot="1" thickTop="1">
      <c r="A75" s="418"/>
      <c r="B75" s="319"/>
      <c r="C75" s="51"/>
      <c r="D75" s="353"/>
      <c r="E75" s="51"/>
      <c r="F75" s="345"/>
      <c r="G75" s="51"/>
      <c r="H75" s="316"/>
      <c r="I75" s="309"/>
      <c r="J75" s="51"/>
      <c r="K75" s="51"/>
      <c r="L75" s="51"/>
      <c r="M75" s="51"/>
      <c r="N75" s="51"/>
      <c r="O75" s="51"/>
      <c r="P75" s="94"/>
      <c r="Q75" s="93"/>
      <c r="R75" s="93"/>
      <c r="S75" s="94"/>
      <c r="T75" s="93"/>
      <c r="U75" s="94"/>
      <c r="V75" s="94"/>
      <c r="W75" s="99"/>
    </row>
    <row r="76" spans="1:23" ht="13.5" thickBot="1" thickTop="1">
      <c r="A76" s="419"/>
      <c r="B76" s="330"/>
      <c r="C76" s="57"/>
      <c r="D76" s="354"/>
      <c r="E76" s="57"/>
      <c r="F76" s="347"/>
      <c r="G76" s="57"/>
      <c r="H76" s="314"/>
      <c r="I76" s="310"/>
      <c r="J76" s="57"/>
      <c r="K76" s="57"/>
      <c r="L76" s="57"/>
      <c r="M76" s="57"/>
      <c r="N76" s="57"/>
      <c r="O76" s="57"/>
      <c r="P76" s="101"/>
      <c r="Q76" s="100"/>
      <c r="R76" s="100"/>
      <c r="S76" s="101"/>
      <c r="T76" s="100"/>
      <c r="U76" s="101"/>
      <c r="V76" s="101"/>
      <c r="W76" s="102"/>
    </row>
  </sheetData>
  <sheetProtection selectLockedCells="1" selectUnlockedCells="1"/>
  <mergeCells count="23">
    <mergeCell ref="W3:W4"/>
    <mergeCell ref="B1:H1"/>
    <mergeCell ref="O3:O4"/>
    <mergeCell ref="Q3:Q4"/>
    <mergeCell ref="R3:R4"/>
    <mergeCell ref="S3:S4"/>
    <mergeCell ref="U3:U4"/>
    <mergeCell ref="A65:A76"/>
    <mergeCell ref="A52:A63"/>
    <mergeCell ref="A17:A26"/>
    <mergeCell ref="A28:A37"/>
    <mergeCell ref="A39:A50"/>
    <mergeCell ref="P3:P4"/>
    <mergeCell ref="L3:L4"/>
    <mergeCell ref="N3:N4"/>
    <mergeCell ref="I3:I4"/>
    <mergeCell ref="J3:J4"/>
    <mergeCell ref="A6:A15"/>
    <mergeCell ref="B3:H3"/>
    <mergeCell ref="K3:K4"/>
    <mergeCell ref="M3:M4"/>
    <mergeCell ref="T3:T4"/>
    <mergeCell ref="V3:V4"/>
  </mergeCells>
  <hyperlinks>
    <hyperlink ref="A5" location="'Suivi MF2'!A1" display="Suivi MF2"/>
    <hyperlink ref="A16" location="'Suivi MF1'!A1" display="Suivi MF1"/>
    <hyperlink ref="A51" location="'Suivi PA40'!A1" display="Suivi PA40"/>
    <hyperlink ref="A38" location="'Suivi GP'!A1" display="Suivi GP"/>
    <hyperlink ref="A27" location="'Suivi E2'!A1" display="Suivi E2"/>
    <hyperlink ref="A64" location="'Suivi PA60'!A1" display="Suivi PA60"/>
  </hyperlinks>
  <printOptions/>
  <pageMargins left="0.39375" right="0.39375" top="0.5902777777777778" bottom="0.5902777777777778" header="0.5118055555555555" footer="0.511805555555555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H53"/>
  <sheetViews>
    <sheetView zoomScalePageLayoutView="0" workbookViewId="0" topLeftCell="A23">
      <selection activeCell="C39" sqref="C39:G39"/>
    </sheetView>
  </sheetViews>
  <sheetFormatPr defaultColWidth="9.140625" defaultRowHeight="12.75"/>
  <cols>
    <col min="1" max="1" width="10.57421875" style="23" customWidth="1"/>
    <col min="2" max="2" width="15.57421875" style="23" customWidth="1"/>
    <col min="3" max="6" width="10.57421875" style="23" customWidth="1"/>
    <col min="7" max="7" width="20.57421875" style="23" customWidth="1"/>
    <col min="8" max="8" width="13.57421875" style="23" customWidth="1"/>
    <col min="9" max="10" width="9.140625" style="23" customWidth="1"/>
    <col min="11" max="11" width="9.8515625" style="23" bestFit="1" customWidth="1"/>
    <col min="12" max="16384" width="9.140625" style="23" customWidth="1"/>
  </cols>
  <sheetData>
    <row r="1" spans="1:7" ht="12.75" customHeight="1">
      <c r="A1" s="581" t="s">
        <v>34</v>
      </c>
      <c r="B1" s="586" t="s">
        <v>78</v>
      </c>
      <c r="C1" s="587"/>
      <c r="D1" s="587"/>
      <c r="E1" s="587"/>
      <c r="F1" s="587"/>
      <c r="G1" s="588"/>
    </row>
    <row r="2" spans="1:7" ht="12.75" customHeight="1">
      <c r="A2" s="582"/>
      <c r="B2" s="589"/>
      <c r="C2" s="590"/>
      <c r="D2" s="590"/>
      <c r="E2" s="590"/>
      <c r="F2" s="590"/>
      <c r="G2" s="591"/>
    </row>
    <row r="3" spans="1:7" ht="12.75" customHeight="1">
      <c r="A3" s="582"/>
      <c r="B3" s="589"/>
      <c r="C3" s="590"/>
      <c r="D3" s="590"/>
      <c r="E3" s="590"/>
      <c r="F3" s="590"/>
      <c r="G3" s="591"/>
    </row>
    <row r="4" spans="1:7" ht="12.75" customHeight="1" thickBot="1">
      <c r="A4" s="582"/>
      <c r="B4" s="592"/>
      <c r="C4" s="593"/>
      <c r="D4" s="593"/>
      <c r="E4" s="593"/>
      <c r="F4" s="593"/>
      <c r="G4" s="594"/>
    </row>
    <row r="5" spans="1:7" ht="30" customHeight="1" thickBot="1">
      <c r="A5" s="583" t="s">
        <v>70</v>
      </c>
      <c r="B5" s="584"/>
      <c r="C5" s="584"/>
      <c r="D5" s="584"/>
      <c r="E5" s="584"/>
      <c r="F5" s="584"/>
      <c r="G5" s="585"/>
    </row>
    <row r="6" spans="1:7" ht="15" customHeight="1">
      <c r="A6" s="103"/>
      <c r="B6" s="34"/>
      <c r="C6" s="34"/>
      <c r="D6" s="34"/>
      <c r="E6" s="34"/>
      <c r="F6" s="34"/>
      <c r="G6" s="104"/>
    </row>
    <row r="7" spans="1:8" ht="24" customHeight="1">
      <c r="A7" s="531" t="s">
        <v>35</v>
      </c>
      <c r="B7" s="532"/>
      <c r="C7" s="198">
        <f>'Liste candidats'!B23</f>
        <v>0</v>
      </c>
      <c r="D7" s="196"/>
      <c r="E7" s="677">
        <f>'Liste candidats'!C23</f>
        <v>0</v>
      </c>
      <c r="F7" s="677"/>
      <c r="G7" s="630"/>
      <c r="H7" s="13"/>
    </row>
    <row r="8" spans="1:8" ht="24.75" customHeight="1">
      <c r="A8" s="531" t="s">
        <v>36</v>
      </c>
      <c r="B8" s="532"/>
      <c r="C8" s="681">
        <f>'Liste candidats'!D23</f>
        <v>0</v>
      </c>
      <c r="D8" s="681"/>
      <c r="E8" s="677">
        <f>'Liste candidats'!E23</f>
        <v>0</v>
      </c>
      <c r="F8" s="677"/>
      <c r="G8" s="630"/>
      <c r="H8" s="13"/>
    </row>
    <row r="9" spans="1:8" ht="24" customHeight="1">
      <c r="A9" s="531" t="s">
        <v>37</v>
      </c>
      <c r="B9" s="532"/>
      <c r="C9" s="199">
        <f>'Liste candidats'!H23</f>
        <v>0</v>
      </c>
      <c r="D9" s="187"/>
      <c r="E9" s="187"/>
      <c r="F9" s="187"/>
      <c r="G9" s="188"/>
      <c r="H9" s="13"/>
    </row>
    <row r="10" spans="1:8" ht="23.25" customHeight="1">
      <c r="A10" s="650" t="s">
        <v>38</v>
      </c>
      <c r="B10" s="651"/>
      <c r="C10" s="677">
        <f>'Liste candidats'!F23</f>
        <v>0</v>
      </c>
      <c r="D10" s="677"/>
      <c r="E10" s="60" t="s">
        <v>39</v>
      </c>
      <c r="F10" s="677">
        <f>'Liste candidats'!G23</f>
        <v>0</v>
      </c>
      <c r="G10" s="630"/>
      <c r="H10" s="13"/>
    </row>
    <row r="11" spans="1:8" ht="12.75" customHeight="1">
      <c r="A11" s="652" t="s">
        <v>53</v>
      </c>
      <c r="B11" s="653"/>
      <c r="C11" s="653"/>
      <c r="D11" s="653"/>
      <c r="E11" s="653"/>
      <c r="F11" s="653"/>
      <c r="G11" s="654"/>
      <c r="H11" s="13"/>
    </row>
    <row r="12" spans="1:8" ht="30.75" customHeight="1" thickBot="1">
      <c r="A12" s="568"/>
      <c r="B12" s="569"/>
      <c r="C12" s="569"/>
      <c r="D12" s="569"/>
      <c r="E12" s="569"/>
      <c r="F12" s="569"/>
      <c r="G12" s="570"/>
      <c r="H12" s="13"/>
    </row>
    <row r="13" spans="1:8" ht="12.75" customHeight="1">
      <c r="A13" s="655"/>
      <c r="B13" s="656"/>
      <c r="C13" s="656"/>
      <c r="D13" s="656"/>
      <c r="E13" s="657"/>
      <c r="F13" s="661" t="s">
        <v>65</v>
      </c>
      <c r="G13" s="663" t="s">
        <v>54</v>
      </c>
      <c r="H13" s="13"/>
    </row>
    <row r="14" spans="1:8" ht="12.75" customHeight="1" thickBot="1">
      <c r="A14" s="658"/>
      <c r="B14" s="659"/>
      <c r="C14" s="659"/>
      <c r="D14" s="659"/>
      <c r="E14" s="660"/>
      <c r="F14" s="662"/>
      <c r="G14" s="664"/>
      <c r="H14" s="13"/>
    </row>
    <row r="15" spans="1:8" ht="12.75">
      <c r="A15" s="665" t="str">
        <f>'Suivi MF1'!A5:L5</f>
        <v>Module CAPACITE PHYSIQUE </v>
      </c>
      <c r="B15" s="642"/>
      <c r="C15" s="642"/>
      <c r="D15" s="642"/>
      <c r="E15" s="642"/>
      <c r="F15" s="39"/>
      <c r="G15" s="79"/>
      <c r="H15" s="13"/>
    </row>
    <row r="16" spans="1:8" ht="12">
      <c r="A16" s="644" t="str">
        <f>'Suivi MF1'!A6:C6</f>
        <v>1) 500 mètres capelé (F/NF) </v>
      </c>
      <c r="B16" s="645"/>
      <c r="C16" s="645"/>
      <c r="D16" s="645"/>
      <c r="E16" s="645"/>
      <c r="F16" s="116" t="str">
        <f>'Suivi MF1'!D6</f>
        <v>Fait</v>
      </c>
      <c r="G16" s="105">
        <f>'Suivi MF1'!K6</f>
        <v>0</v>
      </c>
      <c r="H16" s="13"/>
    </row>
    <row r="17" spans="1:8" ht="12.75" thickBot="1">
      <c r="A17" s="644" t="str">
        <f>'Suivi MF1'!A7:C7</f>
        <v>2) Remontée tout moyen 25m </v>
      </c>
      <c r="B17" s="645"/>
      <c r="C17" s="645"/>
      <c r="D17" s="645"/>
      <c r="E17" s="645"/>
      <c r="F17" s="116">
        <f>'Suivi MF1'!D7</f>
        <v>8</v>
      </c>
      <c r="G17" s="105">
        <f>'Suivi MF1'!K7</f>
        <v>0</v>
      </c>
      <c r="H17" s="13"/>
    </row>
    <row r="18" spans="1:8" ht="13.5" thickBot="1">
      <c r="A18" s="669" t="str">
        <f>'Suivi MF1'!A8:C8</f>
        <v>Moyenne</v>
      </c>
      <c r="B18" s="670"/>
      <c r="C18" s="670"/>
      <c r="D18" s="670"/>
      <c r="E18" s="670"/>
      <c r="F18" s="671"/>
      <c r="G18" s="124" t="e">
        <f>'Suivi MF1'!K8</f>
        <v>#DIV/0!</v>
      </c>
      <c r="H18" s="13"/>
    </row>
    <row r="19" spans="1:8" ht="12.75">
      <c r="A19" s="641" t="str">
        <f>'Suivi MF1'!A9:L9</f>
        <v>Module PEDAGOGIE </v>
      </c>
      <c r="B19" s="642"/>
      <c r="C19" s="642"/>
      <c r="D19" s="642"/>
      <c r="E19" s="642"/>
      <c r="F19" s="72"/>
      <c r="G19" s="108"/>
      <c r="H19" s="13"/>
    </row>
    <row r="20" spans="1:8" ht="12">
      <c r="A20" s="644" t="str">
        <f>'Suivi MF1'!A10:C10</f>
        <v>3) Pédagogie de la pratique </v>
      </c>
      <c r="B20" s="645"/>
      <c r="C20" s="645"/>
      <c r="D20" s="645"/>
      <c r="E20" s="645"/>
      <c r="F20" s="116">
        <f>'Suivi MF1'!D10</f>
        <v>10</v>
      </c>
      <c r="G20" s="40">
        <f>'Suivi MF1'!K10</f>
        <v>0</v>
      </c>
      <c r="H20" s="13"/>
    </row>
    <row r="21" spans="1:8" ht="12">
      <c r="A21" s="644" t="str">
        <f>'Suivi MF1'!A11:C11</f>
        <v>4) Pédagogie de la théorie </v>
      </c>
      <c r="B21" s="645"/>
      <c r="C21" s="645"/>
      <c r="D21" s="645"/>
      <c r="E21" s="645"/>
      <c r="F21" s="116">
        <f>'Suivi MF1'!D11</f>
        <v>8</v>
      </c>
      <c r="G21" s="40">
        <f>'Suivi MF1'!K11</f>
        <v>0</v>
      </c>
      <c r="H21" s="13"/>
    </row>
    <row r="22" spans="1:8" ht="12">
      <c r="A22" s="644" t="str">
        <f>'Suivi MF1'!A12:C12</f>
        <v>5) Conduite de baptême </v>
      </c>
      <c r="B22" s="645"/>
      <c r="C22" s="645"/>
      <c r="D22" s="645"/>
      <c r="E22" s="645"/>
      <c r="F22" s="116">
        <f>'Suivi MF1'!D12</f>
        <v>10</v>
      </c>
      <c r="G22" s="40">
        <f>'Suivi MF1'!K12</f>
        <v>0</v>
      </c>
      <c r="H22" s="13"/>
    </row>
    <row r="23" spans="1:8" ht="12">
      <c r="A23" s="644" t="str">
        <f>'Suivi MF1'!A13:C13</f>
        <v>6) Démonstration de sauvetage aquatique (CAFSAN). </v>
      </c>
      <c r="B23" s="645"/>
      <c r="C23" s="645"/>
      <c r="D23" s="645"/>
      <c r="E23" s="645"/>
      <c r="F23" s="116">
        <f>'Suivi MF1'!D13</f>
        <v>10</v>
      </c>
      <c r="G23" s="40">
        <f>'Suivi MF1'!K13</f>
        <v>0</v>
      </c>
      <c r="H23" s="13"/>
    </row>
    <row r="24" spans="1:8" ht="12.75" thickBot="1">
      <c r="A24" s="644" t="str">
        <f>'Suivi MF1'!A14:C14</f>
        <v>7) Pédagogie des spécialités  </v>
      </c>
      <c r="B24" s="645"/>
      <c r="C24" s="645"/>
      <c r="D24" s="645"/>
      <c r="E24" s="645"/>
      <c r="F24" s="122">
        <f>'Suivi MF1'!D14</f>
        <v>8</v>
      </c>
      <c r="G24" s="109">
        <f>'Suivi MF1'!K14</f>
        <v>0</v>
      </c>
      <c r="H24" s="13"/>
    </row>
    <row r="25" spans="1:8" ht="13.5" thickBot="1">
      <c r="A25" s="669" t="str">
        <f>'Suivi MF1'!A15:C15</f>
        <v>Moyenne</v>
      </c>
      <c r="B25" s="670"/>
      <c r="C25" s="670"/>
      <c r="D25" s="670"/>
      <c r="E25" s="670"/>
      <c r="F25" s="671"/>
      <c r="G25" s="276" t="e">
        <f>'Suivi MF1'!K15</f>
        <v>#DIV/0!</v>
      </c>
      <c r="H25" s="13"/>
    </row>
    <row r="26" spans="1:8" ht="12.75">
      <c r="A26" s="641" t="str">
        <f>'Suivi MF1'!A16</f>
        <v>Module ORGANISATION, DIRECTION de plongée </v>
      </c>
      <c r="B26" s="642"/>
      <c r="C26" s="642"/>
      <c r="D26" s="642"/>
      <c r="E26" s="642"/>
      <c r="F26" s="108"/>
      <c r="G26" s="106"/>
      <c r="H26" s="13"/>
    </row>
    <row r="27" spans="1:8" ht="12.75">
      <c r="A27" s="631" t="str">
        <f>'Suivi MF1'!A17:C17</f>
        <v>8) Organisation et Direction </v>
      </c>
      <c r="B27" s="632"/>
      <c r="C27" s="632"/>
      <c r="D27" s="632"/>
      <c r="E27" s="632"/>
      <c r="F27" s="116">
        <f>'Suivi MF1'!D17</f>
        <v>10</v>
      </c>
      <c r="G27" s="105">
        <f>'Suivi MF1'!K17</f>
        <v>0</v>
      </c>
      <c r="H27" s="13"/>
    </row>
    <row r="28" spans="1:8" ht="12.75">
      <c r="A28" s="631" t="str">
        <f>'Suivi MF1'!A18:C18</f>
        <v>9) Implication dans le stage </v>
      </c>
      <c r="B28" s="632"/>
      <c r="C28" s="632"/>
      <c r="D28" s="632"/>
      <c r="E28" s="632"/>
      <c r="F28" s="116">
        <f>'Suivi MF1'!D18</f>
        <v>8</v>
      </c>
      <c r="G28" s="105">
        <f>'Suivi MF1'!K18</f>
        <v>0</v>
      </c>
      <c r="H28" s="13"/>
    </row>
    <row r="29" spans="1:8" ht="13.5" thickBot="1">
      <c r="A29" s="631" t="str">
        <f>'Suivi MF1'!A19:C19</f>
        <v>10) Assistance à la navigation </v>
      </c>
      <c r="B29" s="632"/>
      <c r="C29" s="632"/>
      <c r="D29" s="632"/>
      <c r="E29" s="632"/>
      <c r="F29" s="116">
        <f>'Suivi MF1'!D19</f>
        <v>8</v>
      </c>
      <c r="G29" s="105">
        <f>'Suivi MF1'!K19</f>
        <v>0</v>
      </c>
      <c r="H29" s="13"/>
    </row>
    <row r="30" spans="1:8" ht="13.5" thickBot="1">
      <c r="A30" s="669" t="str">
        <f>'Suivi MF1'!A20:C20</f>
        <v>Moyenne</v>
      </c>
      <c r="B30" s="670"/>
      <c r="C30" s="670"/>
      <c r="D30" s="670"/>
      <c r="E30" s="670"/>
      <c r="F30" s="671"/>
      <c r="G30" s="107" t="e">
        <f>'Suivi MF1'!K20</f>
        <v>#DIV/0!</v>
      </c>
      <c r="H30" s="13"/>
    </row>
    <row r="31" spans="1:8" ht="12.75">
      <c r="A31" s="641" t="str">
        <f>'Suivi MF1'!A21</f>
        <v>Module THEORIE </v>
      </c>
      <c r="B31" s="642"/>
      <c r="C31" s="642"/>
      <c r="D31" s="642"/>
      <c r="E31" s="643"/>
      <c r="F31" s="123"/>
      <c r="G31" s="277"/>
      <c r="H31" s="13"/>
    </row>
    <row r="32" spans="1:8" ht="12.75">
      <c r="A32" s="631" t="str">
        <f>'Suivi MF1'!A22:C22</f>
        <v>11) Physiopathologie</v>
      </c>
      <c r="B32" s="632"/>
      <c r="C32" s="632"/>
      <c r="D32" s="632"/>
      <c r="E32" s="636"/>
      <c r="F32" s="117">
        <f>'Suivi MF1'!D22</f>
        <v>8</v>
      </c>
      <c r="G32" s="105">
        <f>'Suivi MF1'!K22</f>
        <v>0</v>
      </c>
      <c r="H32" s="13"/>
    </row>
    <row r="33" spans="1:8" ht="12.75">
      <c r="A33" s="631" t="str">
        <f>'Suivi MF1'!A23:C23</f>
        <v>12) La désaturation </v>
      </c>
      <c r="B33" s="632"/>
      <c r="C33" s="632"/>
      <c r="D33" s="632"/>
      <c r="E33" s="636"/>
      <c r="F33" s="117">
        <f>'Suivi MF1'!D23</f>
        <v>8</v>
      </c>
      <c r="G33" s="105">
        <f>'Suivi MF1'!K23</f>
        <v>0</v>
      </c>
      <c r="H33" s="13"/>
    </row>
    <row r="34" spans="1:8" ht="12.75">
      <c r="A34" s="631" t="str">
        <f>'Suivi MF1'!A24:C24</f>
        <v>13) Entretien Culture G et réglementation </v>
      </c>
      <c r="B34" s="632"/>
      <c r="C34" s="632"/>
      <c r="D34" s="632"/>
      <c r="E34" s="636"/>
      <c r="F34" s="117">
        <f>'Suivi MF1'!D24</f>
        <v>8</v>
      </c>
      <c r="G34" s="105">
        <f>'Suivi MF1'!K24</f>
        <v>0</v>
      </c>
      <c r="H34" s="13"/>
    </row>
    <row r="35" spans="1:8" ht="13.5" thickBot="1">
      <c r="A35" s="631" t="str">
        <f>'Suivi MF1'!A25:C25</f>
        <v>14) Entretien milieu associatif </v>
      </c>
      <c r="B35" s="632"/>
      <c r="C35" s="632"/>
      <c r="D35" s="632"/>
      <c r="E35" s="636"/>
      <c r="F35" s="117">
        <f>'Suivi MF1'!D25</f>
        <v>8</v>
      </c>
      <c r="G35" s="105">
        <f>'Suivi MF1'!K25</f>
        <v>0</v>
      </c>
      <c r="H35" s="13"/>
    </row>
    <row r="36" spans="1:8" ht="13.5" thickBot="1">
      <c r="A36" s="669" t="str">
        <f>'Suivi MF1'!A26:C26</f>
        <v>Moyenne</v>
      </c>
      <c r="B36" s="670"/>
      <c r="C36" s="670"/>
      <c r="D36" s="670"/>
      <c r="E36" s="670"/>
      <c r="F36" s="671"/>
      <c r="G36" s="107" t="e">
        <f>'Suivi MF1'!K26</f>
        <v>#DIV/0!</v>
      </c>
      <c r="H36" s="13"/>
    </row>
    <row r="37" spans="1:8" ht="13.5" thickBot="1">
      <c r="A37" s="678" t="str">
        <f>'Suivi MF1'!A27:C27</f>
        <v>Moyenne générale</v>
      </c>
      <c r="B37" s="679"/>
      <c r="C37" s="679"/>
      <c r="D37" s="679"/>
      <c r="E37" s="680"/>
      <c r="F37" s="24">
        <f>'Suivi MF1'!D27</f>
        <v>10</v>
      </c>
      <c r="G37" s="278" t="e">
        <f>'Suivi MF1'!K27</f>
        <v>#DIV/0!</v>
      </c>
      <c r="H37" s="13"/>
    </row>
    <row r="38" spans="1:7" ht="12">
      <c r="A38" s="73"/>
      <c r="B38" s="74"/>
      <c r="C38" s="74"/>
      <c r="D38" s="74"/>
      <c r="E38" s="74"/>
      <c r="F38" s="74"/>
      <c r="G38" s="75"/>
    </row>
    <row r="39" spans="1:7" ht="12.75">
      <c r="A39" s="527" t="s">
        <v>42</v>
      </c>
      <c r="B39" s="528"/>
      <c r="C39" s="529" t="str">
        <f>'Tableau de bord'!D3</f>
        <v>xxxxxxxxxxxxxxxxxxxxxxxx</v>
      </c>
      <c r="D39" s="529"/>
      <c r="E39" s="537" t="str">
        <f>'Tableau de bord'!D2</f>
        <v>xxxxxxxxxxxxxxxxxxxxxxxx</v>
      </c>
      <c r="F39" s="537"/>
      <c r="G39" s="538"/>
    </row>
    <row r="40" spans="1:7" ht="12">
      <c r="A40" s="555" t="s">
        <v>43</v>
      </c>
      <c r="B40" s="556"/>
      <c r="C40" s="556"/>
      <c r="D40" s="556"/>
      <c r="E40" s="556"/>
      <c r="F40" s="556"/>
      <c r="G40" s="557"/>
    </row>
    <row r="41" spans="1:7" ht="12">
      <c r="A41" s="555"/>
      <c r="B41" s="556"/>
      <c r="C41" s="556"/>
      <c r="D41" s="556"/>
      <c r="E41" s="556"/>
      <c r="F41" s="556"/>
      <c r="G41" s="557"/>
    </row>
    <row r="42" spans="1:7" ht="12.75">
      <c r="A42" s="78" t="s">
        <v>44</v>
      </c>
      <c r="B42" s="50" t="s">
        <v>71</v>
      </c>
      <c r="C42" s="528" t="s">
        <v>3</v>
      </c>
      <c r="D42" s="528"/>
      <c r="E42" s="528" t="s">
        <v>4</v>
      </c>
      <c r="F42" s="528"/>
      <c r="G42" s="80" t="s">
        <v>5</v>
      </c>
    </row>
    <row r="43" spans="1:7" ht="12">
      <c r="A43" s="81"/>
      <c r="B43" s="33"/>
      <c r="C43" s="33"/>
      <c r="D43" s="33"/>
      <c r="E43" s="33"/>
      <c r="F43" s="33"/>
      <c r="G43" s="82"/>
    </row>
    <row r="44" spans="1:7" ht="22.5">
      <c r="A44" s="561" t="str">
        <f>'Tableau de bord'!D4</f>
        <v>xxxxxxxxxxxxxxxxxxxxxxxx</v>
      </c>
      <c r="B44" s="83" t="str">
        <f>'Tableau de bord'!D5</f>
        <v>xxxxxxxxxxxxxxxxxxxxxxxx</v>
      </c>
      <c r="C44" s="562" t="str">
        <f>'Tableau de bord'!D6</f>
        <v>xxxxxxxxxxxxxxxxxxxxxxxx</v>
      </c>
      <c r="D44" s="562"/>
      <c r="E44" s="562" t="str">
        <f>'Tableau de bord'!D7</f>
        <v>xxxxxxxxxxxxxxxxxxxxxxxx</v>
      </c>
      <c r="F44" s="562"/>
      <c r="G44" s="84" t="str">
        <f>'Tableau de bord'!D8</f>
        <v>xxxxxxxxxxxxxxxxxxxxxxxx</v>
      </c>
    </row>
    <row r="45" spans="1:7" ht="12">
      <c r="A45" s="561"/>
      <c r="B45" s="33"/>
      <c r="C45" s="33"/>
      <c r="D45" s="33"/>
      <c r="E45" s="33"/>
      <c r="F45" s="33"/>
      <c r="G45" s="82"/>
    </row>
    <row r="46" spans="1:7" ht="12">
      <c r="A46" s="81"/>
      <c r="B46" s="33"/>
      <c r="C46" s="33"/>
      <c r="D46" s="33"/>
      <c r="E46" s="33"/>
      <c r="F46" s="33"/>
      <c r="G46" s="82"/>
    </row>
    <row r="47" spans="1:7" ht="12.75">
      <c r="A47" s="85"/>
      <c r="B47" s="33"/>
      <c r="C47" s="33"/>
      <c r="D47" s="33"/>
      <c r="E47" s="33"/>
      <c r="F47" s="33"/>
      <c r="G47" s="82"/>
    </row>
    <row r="48" spans="1:7" ht="12">
      <c r="A48" s="81"/>
      <c r="B48" s="33"/>
      <c r="C48" s="33"/>
      <c r="D48" s="33"/>
      <c r="E48" s="33"/>
      <c r="F48" s="33"/>
      <c r="G48" s="82"/>
    </row>
    <row r="49" spans="1:7" ht="12.75" thickBot="1">
      <c r="A49" s="86"/>
      <c r="B49" s="76"/>
      <c r="C49" s="76"/>
      <c r="D49" s="76"/>
      <c r="E49" s="76"/>
      <c r="F49" s="76"/>
      <c r="G49" s="77"/>
    </row>
    <row r="53" ht="12.75">
      <c r="A53" s="253" t="s">
        <v>162</v>
      </c>
    </row>
  </sheetData>
  <sheetProtection sheet="1"/>
  <mergeCells count="48">
    <mergeCell ref="A1:A4"/>
    <mergeCell ref="B1:G4"/>
    <mergeCell ref="A5:G5"/>
    <mergeCell ref="A7:B7"/>
    <mergeCell ref="E7:G7"/>
    <mergeCell ref="A8:B8"/>
    <mergeCell ref="C8:D8"/>
    <mergeCell ref="E8:G8"/>
    <mergeCell ref="A9:B9"/>
    <mergeCell ref="A10:B10"/>
    <mergeCell ref="C10:D10"/>
    <mergeCell ref="F10:G10"/>
    <mergeCell ref="A11:G12"/>
    <mergeCell ref="A13:E14"/>
    <mergeCell ref="F13:F14"/>
    <mergeCell ref="G13:G14"/>
    <mergeCell ref="A15:E15"/>
    <mergeCell ref="A16:E16"/>
    <mergeCell ref="A17:E17"/>
    <mergeCell ref="A18:F18"/>
    <mergeCell ref="A19:E19"/>
    <mergeCell ref="A20:E20"/>
    <mergeCell ref="A21:E21"/>
    <mergeCell ref="A22:E22"/>
    <mergeCell ref="A23:E23"/>
    <mergeCell ref="A24:E24"/>
    <mergeCell ref="A25:F25"/>
    <mergeCell ref="A26:E26"/>
    <mergeCell ref="A27:E27"/>
    <mergeCell ref="A28:E28"/>
    <mergeCell ref="A29:E29"/>
    <mergeCell ref="A30:F30"/>
    <mergeCell ref="A31:E31"/>
    <mergeCell ref="A32:E32"/>
    <mergeCell ref="A33:E33"/>
    <mergeCell ref="A34:E34"/>
    <mergeCell ref="A35:E35"/>
    <mergeCell ref="A36:F36"/>
    <mergeCell ref="A37:E37"/>
    <mergeCell ref="A39:B39"/>
    <mergeCell ref="C39:D39"/>
    <mergeCell ref="E39:G39"/>
    <mergeCell ref="A40:G41"/>
    <mergeCell ref="C42:D42"/>
    <mergeCell ref="E42:F42"/>
    <mergeCell ref="A44:A45"/>
    <mergeCell ref="C44:D44"/>
    <mergeCell ref="E44:F44"/>
  </mergeCells>
  <hyperlinks>
    <hyperlink ref="A53" location="'Suivi MF1'!A1" display="Suivi MF1"/>
  </hyperlinks>
  <printOptions/>
  <pageMargins left="0.39375" right="0.39375" top="0.39375" bottom="0.39375" header="0.5118055555555555" footer="0.5118055555555555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3"/>
  <sheetViews>
    <sheetView zoomScalePageLayoutView="0" workbookViewId="0" topLeftCell="A31">
      <selection activeCell="I43" sqref="I43"/>
    </sheetView>
  </sheetViews>
  <sheetFormatPr defaultColWidth="9.140625" defaultRowHeight="12.75"/>
  <cols>
    <col min="1" max="1" width="10.57421875" style="23" customWidth="1"/>
    <col min="2" max="2" width="15.57421875" style="23" customWidth="1"/>
    <col min="3" max="6" width="10.57421875" style="23" customWidth="1"/>
    <col min="7" max="7" width="20.57421875" style="23" customWidth="1"/>
    <col min="8" max="8" width="13.57421875" style="23" customWidth="1"/>
    <col min="9" max="10" width="9.140625" style="23" customWidth="1"/>
    <col min="11" max="11" width="9.8515625" style="23" bestFit="1" customWidth="1"/>
    <col min="12" max="16384" width="9.140625" style="23" customWidth="1"/>
  </cols>
  <sheetData>
    <row r="1" spans="1:7" ht="12.75" customHeight="1">
      <c r="A1" s="581" t="s">
        <v>34</v>
      </c>
      <c r="B1" s="586" t="s">
        <v>78</v>
      </c>
      <c r="C1" s="587"/>
      <c r="D1" s="587"/>
      <c r="E1" s="587"/>
      <c r="F1" s="587"/>
      <c r="G1" s="588"/>
    </row>
    <row r="2" spans="1:7" ht="12.75" customHeight="1">
      <c r="A2" s="582"/>
      <c r="B2" s="589"/>
      <c r="C2" s="590"/>
      <c r="D2" s="590"/>
      <c r="E2" s="590"/>
      <c r="F2" s="590"/>
      <c r="G2" s="591"/>
    </row>
    <row r="3" spans="1:7" ht="12.75" customHeight="1">
      <c r="A3" s="582"/>
      <c r="B3" s="589"/>
      <c r="C3" s="590"/>
      <c r="D3" s="590"/>
      <c r="E3" s="590"/>
      <c r="F3" s="590"/>
      <c r="G3" s="591"/>
    </row>
    <row r="4" spans="1:7" ht="12.75" customHeight="1" thickBot="1">
      <c r="A4" s="582"/>
      <c r="B4" s="592"/>
      <c r="C4" s="593"/>
      <c r="D4" s="593"/>
      <c r="E4" s="593"/>
      <c r="F4" s="593"/>
      <c r="G4" s="594"/>
    </row>
    <row r="5" spans="1:7" ht="30" customHeight="1" thickBot="1">
      <c r="A5" s="583" t="s">
        <v>70</v>
      </c>
      <c r="B5" s="584"/>
      <c r="C5" s="584"/>
      <c r="D5" s="584"/>
      <c r="E5" s="584"/>
      <c r="F5" s="584"/>
      <c r="G5" s="585"/>
    </row>
    <row r="6" spans="1:7" ht="15" customHeight="1">
      <c r="A6" s="103"/>
      <c r="B6" s="34"/>
      <c r="C6" s="34"/>
      <c r="D6" s="34"/>
      <c r="E6" s="34"/>
      <c r="F6" s="34"/>
      <c r="G6" s="104"/>
    </row>
    <row r="7" spans="1:8" ht="24" customHeight="1">
      <c r="A7" s="531" t="s">
        <v>35</v>
      </c>
      <c r="B7" s="532"/>
      <c r="C7" s="198">
        <f>'Liste candidats'!B24</f>
        <v>0</v>
      </c>
      <c r="D7" s="196"/>
      <c r="E7" s="677">
        <f>'Liste candidats'!C24</f>
        <v>0</v>
      </c>
      <c r="F7" s="677"/>
      <c r="G7" s="630"/>
      <c r="H7" s="13"/>
    </row>
    <row r="8" spans="1:8" ht="24.75" customHeight="1">
      <c r="A8" s="531" t="s">
        <v>36</v>
      </c>
      <c r="B8" s="532"/>
      <c r="C8" s="681">
        <f>'Liste candidats'!D24</f>
        <v>0</v>
      </c>
      <c r="D8" s="681"/>
      <c r="E8" s="677">
        <f>'Liste candidats'!E24</f>
        <v>0</v>
      </c>
      <c r="F8" s="677"/>
      <c r="G8" s="630"/>
      <c r="H8" s="13"/>
    </row>
    <row r="9" spans="1:8" ht="24" customHeight="1">
      <c r="A9" s="531" t="s">
        <v>37</v>
      </c>
      <c r="B9" s="532"/>
      <c r="C9" s="199">
        <f>'Liste candidats'!H24</f>
        <v>0</v>
      </c>
      <c r="D9" s="187"/>
      <c r="E9" s="187"/>
      <c r="F9" s="187"/>
      <c r="G9" s="188"/>
      <c r="H9" s="13"/>
    </row>
    <row r="10" spans="1:8" ht="23.25" customHeight="1">
      <c r="A10" s="650" t="s">
        <v>38</v>
      </c>
      <c r="B10" s="651"/>
      <c r="C10" s="677">
        <f>'Liste candidats'!F24</f>
        <v>0</v>
      </c>
      <c r="D10" s="677"/>
      <c r="E10" s="60" t="s">
        <v>39</v>
      </c>
      <c r="F10" s="677">
        <f>'Liste candidats'!G24</f>
        <v>0</v>
      </c>
      <c r="G10" s="630"/>
      <c r="H10" s="13"/>
    </row>
    <row r="11" spans="1:8" ht="12.75" customHeight="1">
      <c r="A11" s="652" t="s">
        <v>53</v>
      </c>
      <c r="B11" s="653"/>
      <c r="C11" s="653"/>
      <c r="D11" s="653"/>
      <c r="E11" s="653"/>
      <c r="F11" s="653"/>
      <c r="G11" s="654"/>
      <c r="H11" s="13"/>
    </row>
    <row r="12" spans="1:8" ht="30.75" customHeight="1" thickBot="1">
      <c r="A12" s="568"/>
      <c r="B12" s="569"/>
      <c r="C12" s="569"/>
      <c r="D12" s="569"/>
      <c r="E12" s="569"/>
      <c r="F12" s="569"/>
      <c r="G12" s="570"/>
      <c r="H12" s="13"/>
    </row>
    <row r="13" spans="1:8" ht="12.75" customHeight="1">
      <c r="A13" s="655"/>
      <c r="B13" s="656"/>
      <c r="C13" s="656"/>
      <c r="D13" s="656"/>
      <c r="E13" s="657"/>
      <c r="F13" s="661" t="s">
        <v>65</v>
      </c>
      <c r="G13" s="663" t="s">
        <v>54</v>
      </c>
      <c r="H13" s="13"/>
    </row>
    <row r="14" spans="1:8" ht="12.75" customHeight="1" thickBot="1">
      <c r="A14" s="658"/>
      <c r="B14" s="659"/>
      <c r="C14" s="659"/>
      <c r="D14" s="659"/>
      <c r="E14" s="660"/>
      <c r="F14" s="662"/>
      <c r="G14" s="664"/>
      <c r="H14" s="13"/>
    </row>
    <row r="15" spans="1:8" ht="12.75">
      <c r="A15" s="665" t="str">
        <f>'Suivi MF1'!A5:L5</f>
        <v>Module CAPACITE PHYSIQUE </v>
      </c>
      <c r="B15" s="642"/>
      <c r="C15" s="642"/>
      <c r="D15" s="642"/>
      <c r="E15" s="642"/>
      <c r="F15" s="39"/>
      <c r="G15" s="79"/>
      <c r="H15" s="13"/>
    </row>
    <row r="16" spans="1:8" ht="12">
      <c r="A16" s="644" t="str">
        <f>'Suivi MF1'!A6:C6</f>
        <v>1) 500 mètres capelé (F/NF) </v>
      </c>
      <c r="B16" s="645"/>
      <c r="C16" s="645"/>
      <c r="D16" s="645"/>
      <c r="E16" s="645"/>
      <c r="F16" s="116" t="str">
        <f>'Suivi MF1'!D6</f>
        <v>Fait</v>
      </c>
      <c r="G16" s="105">
        <f>'Suivi MF1'!L6</f>
        <v>0</v>
      </c>
      <c r="H16" s="13"/>
    </row>
    <row r="17" spans="1:8" ht="12.75" thickBot="1">
      <c r="A17" s="644" t="str">
        <f>'Suivi MF1'!A7:C7</f>
        <v>2) Remontée tout moyen 25m </v>
      </c>
      <c r="B17" s="645"/>
      <c r="C17" s="645"/>
      <c r="D17" s="645"/>
      <c r="E17" s="645"/>
      <c r="F17" s="116">
        <f>'Suivi MF1'!D7</f>
        <v>8</v>
      </c>
      <c r="G17" s="105">
        <f>'Suivi MF1'!L7</f>
        <v>0</v>
      </c>
      <c r="H17" s="13"/>
    </row>
    <row r="18" spans="1:8" ht="13.5" thickBot="1">
      <c r="A18" s="669" t="str">
        <f>'Suivi MF1'!A8:C8</f>
        <v>Moyenne</v>
      </c>
      <c r="B18" s="670"/>
      <c r="C18" s="670"/>
      <c r="D18" s="670"/>
      <c r="E18" s="670"/>
      <c r="F18" s="671"/>
      <c r="G18" s="124" t="e">
        <f>'Suivi MF1'!L8</f>
        <v>#DIV/0!</v>
      </c>
      <c r="H18" s="13"/>
    </row>
    <row r="19" spans="1:8" ht="12.75">
      <c r="A19" s="641" t="str">
        <f>'Suivi MF1'!A9:L9</f>
        <v>Module PEDAGOGIE </v>
      </c>
      <c r="B19" s="642"/>
      <c r="C19" s="642"/>
      <c r="D19" s="642"/>
      <c r="E19" s="642"/>
      <c r="F19" s="72"/>
      <c r="G19" s="108"/>
      <c r="H19" s="13"/>
    </row>
    <row r="20" spans="1:8" ht="12">
      <c r="A20" s="644" t="str">
        <f>'Suivi MF1'!A10:C10</f>
        <v>3) Pédagogie de la pratique </v>
      </c>
      <c r="B20" s="645"/>
      <c r="C20" s="645"/>
      <c r="D20" s="645"/>
      <c r="E20" s="645"/>
      <c r="F20" s="116">
        <f>'Suivi MF1'!D10</f>
        <v>10</v>
      </c>
      <c r="G20" s="40">
        <f>'Suivi MF1'!L10</f>
        <v>0</v>
      </c>
      <c r="H20" s="13"/>
    </row>
    <row r="21" spans="1:8" ht="12">
      <c r="A21" s="644" t="str">
        <f>'Suivi MF1'!A11:C11</f>
        <v>4) Pédagogie de la théorie </v>
      </c>
      <c r="B21" s="645"/>
      <c r="C21" s="645"/>
      <c r="D21" s="645"/>
      <c r="E21" s="645"/>
      <c r="F21" s="116">
        <f>'Suivi MF1'!D11</f>
        <v>8</v>
      </c>
      <c r="G21" s="40">
        <f>'Suivi MF1'!L11</f>
        <v>0</v>
      </c>
      <c r="H21" s="13"/>
    </row>
    <row r="22" spans="1:8" ht="12">
      <c r="A22" s="644" t="str">
        <f>'Suivi MF1'!A12:C12</f>
        <v>5) Conduite de baptême </v>
      </c>
      <c r="B22" s="645"/>
      <c r="C22" s="645"/>
      <c r="D22" s="645"/>
      <c r="E22" s="645"/>
      <c r="F22" s="116">
        <f>'Suivi MF1'!D12</f>
        <v>10</v>
      </c>
      <c r="G22" s="40">
        <f>'Suivi MF1'!L12</f>
        <v>0</v>
      </c>
      <c r="H22" s="13"/>
    </row>
    <row r="23" spans="1:8" ht="12">
      <c r="A23" s="644" t="str">
        <f>'Suivi MF1'!A13:C13</f>
        <v>6) Démonstration de sauvetage aquatique (CAFSAN). </v>
      </c>
      <c r="B23" s="645"/>
      <c r="C23" s="645"/>
      <c r="D23" s="645"/>
      <c r="E23" s="645"/>
      <c r="F23" s="116">
        <f>'Suivi MF1'!D13</f>
        <v>10</v>
      </c>
      <c r="G23" s="40">
        <f>'Suivi MF1'!L13</f>
        <v>0</v>
      </c>
      <c r="H23" s="13"/>
    </row>
    <row r="24" spans="1:8" ht="12.75" thickBot="1">
      <c r="A24" s="644" t="str">
        <f>'Suivi MF1'!A14:C14</f>
        <v>7) Pédagogie des spécialités  </v>
      </c>
      <c r="B24" s="645"/>
      <c r="C24" s="645"/>
      <c r="D24" s="645"/>
      <c r="E24" s="645"/>
      <c r="F24" s="122">
        <f>'Suivi MF1'!D14</f>
        <v>8</v>
      </c>
      <c r="G24" s="109">
        <f>'Suivi MF1'!L14</f>
        <v>0</v>
      </c>
      <c r="H24" s="13"/>
    </row>
    <row r="25" spans="1:8" ht="13.5" thickBot="1">
      <c r="A25" s="669" t="str">
        <f>'Suivi MF1'!A15:C15</f>
        <v>Moyenne</v>
      </c>
      <c r="B25" s="670"/>
      <c r="C25" s="670"/>
      <c r="D25" s="670"/>
      <c r="E25" s="670"/>
      <c r="F25" s="671"/>
      <c r="G25" s="276" t="e">
        <f>'Suivi MF1'!L15</f>
        <v>#DIV/0!</v>
      </c>
      <c r="H25" s="13"/>
    </row>
    <row r="26" spans="1:8" ht="12.75">
      <c r="A26" s="641" t="str">
        <f>'Suivi MF1'!A16</f>
        <v>Module ORGANISATION, DIRECTION de plongée </v>
      </c>
      <c r="B26" s="642"/>
      <c r="C26" s="642"/>
      <c r="D26" s="642"/>
      <c r="E26" s="642"/>
      <c r="F26" s="108"/>
      <c r="G26" s="106"/>
      <c r="H26" s="13"/>
    </row>
    <row r="27" spans="1:8" ht="12.75">
      <c r="A27" s="631" t="str">
        <f>'Suivi MF1'!A17:C17</f>
        <v>8) Organisation et Direction </v>
      </c>
      <c r="B27" s="632"/>
      <c r="C27" s="632"/>
      <c r="D27" s="632"/>
      <c r="E27" s="632"/>
      <c r="F27" s="116">
        <f>'Suivi MF1'!D17</f>
        <v>10</v>
      </c>
      <c r="G27" s="105">
        <f>'Suivi MF1'!L17</f>
        <v>0</v>
      </c>
      <c r="H27" s="13"/>
    </row>
    <row r="28" spans="1:8" ht="12.75">
      <c r="A28" s="631" t="str">
        <f>'Suivi MF1'!A18:C18</f>
        <v>9) Implication dans le stage </v>
      </c>
      <c r="B28" s="632"/>
      <c r="C28" s="632"/>
      <c r="D28" s="632"/>
      <c r="E28" s="632"/>
      <c r="F28" s="116">
        <f>'Suivi MF1'!D18</f>
        <v>8</v>
      </c>
      <c r="G28" s="105">
        <f>'Suivi MF1'!L18</f>
        <v>0</v>
      </c>
      <c r="H28" s="13"/>
    </row>
    <row r="29" spans="1:8" ht="13.5" thickBot="1">
      <c r="A29" s="631" t="str">
        <f>'Suivi MF1'!A19:C19</f>
        <v>10) Assistance à la navigation </v>
      </c>
      <c r="B29" s="632"/>
      <c r="C29" s="632"/>
      <c r="D29" s="632"/>
      <c r="E29" s="632"/>
      <c r="F29" s="116">
        <f>'Suivi MF1'!D19</f>
        <v>8</v>
      </c>
      <c r="G29" s="105">
        <f>'Suivi MF1'!L19</f>
        <v>0</v>
      </c>
      <c r="H29" s="13"/>
    </row>
    <row r="30" spans="1:8" ht="13.5" thickBot="1">
      <c r="A30" s="669" t="str">
        <f>'Suivi MF1'!A20:C20</f>
        <v>Moyenne</v>
      </c>
      <c r="B30" s="670"/>
      <c r="C30" s="670"/>
      <c r="D30" s="670"/>
      <c r="E30" s="670"/>
      <c r="F30" s="671"/>
      <c r="G30" s="107" t="e">
        <f>'Suivi MF1'!L20</f>
        <v>#DIV/0!</v>
      </c>
      <c r="H30" s="13"/>
    </row>
    <row r="31" spans="1:8" ht="12.75">
      <c r="A31" s="641" t="str">
        <f>'Suivi MF1'!A21</f>
        <v>Module THEORIE </v>
      </c>
      <c r="B31" s="642"/>
      <c r="C31" s="642"/>
      <c r="D31" s="642"/>
      <c r="E31" s="643"/>
      <c r="F31" s="123"/>
      <c r="G31" s="277"/>
      <c r="H31" s="13"/>
    </row>
    <row r="32" spans="1:8" ht="12.75">
      <c r="A32" s="631" t="str">
        <f>'Suivi MF1'!A22:C22</f>
        <v>11) Physiopathologie</v>
      </c>
      <c r="B32" s="632"/>
      <c r="C32" s="632"/>
      <c r="D32" s="632"/>
      <c r="E32" s="636"/>
      <c r="F32" s="117">
        <f>'Suivi MF1'!D22</f>
        <v>8</v>
      </c>
      <c r="G32" s="105">
        <f>'Suivi MF1'!L22</f>
        <v>0</v>
      </c>
      <c r="H32" s="13"/>
    </row>
    <row r="33" spans="1:8" ht="12.75">
      <c r="A33" s="631" t="str">
        <f>'Suivi MF1'!A23:C23</f>
        <v>12) La désaturation </v>
      </c>
      <c r="B33" s="632"/>
      <c r="C33" s="632"/>
      <c r="D33" s="632"/>
      <c r="E33" s="636"/>
      <c r="F33" s="117">
        <f>'Suivi MF1'!D23</f>
        <v>8</v>
      </c>
      <c r="G33" s="105">
        <f>'Suivi MF1'!L23</f>
        <v>0</v>
      </c>
      <c r="H33" s="13"/>
    </row>
    <row r="34" spans="1:8" ht="12.75">
      <c r="A34" s="631" t="str">
        <f>'Suivi MF1'!A24:C24</f>
        <v>13) Entretien Culture G et réglementation </v>
      </c>
      <c r="B34" s="632"/>
      <c r="C34" s="632"/>
      <c r="D34" s="632"/>
      <c r="E34" s="636"/>
      <c r="F34" s="117">
        <f>'Suivi MF1'!D24</f>
        <v>8</v>
      </c>
      <c r="G34" s="105">
        <f>'Suivi MF1'!L24</f>
        <v>0</v>
      </c>
      <c r="H34" s="13"/>
    </row>
    <row r="35" spans="1:8" ht="13.5" thickBot="1">
      <c r="A35" s="631" t="str">
        <f>'Suivi MF1'!A25:C25</f>
        <v>14) Entretien milieu associatif </v>
      </c>
      <c r="B35" s="632"/>
      <c r="C35" s="632"/>
      <c r="D35" s="632"/>
      <c r="E35" s="636"/>
      <c r="F35" s="117">
        <f>'Suivi MF1'!D25</f>
        <v>8</v>
      </c>
      <c r="G35" s="105">
        <f>'Suivi MF1'!L25</f>
        <v>0</v>
      </c>
      <c r="H35" s="13"/>
    </row>
    <row r="36" spans="1:8" ht="13.5" thickBot="1">
      <c r="A36" s="669" t="str">
        <f>'Suivi MF1'!A26:C26</f>
        <v>Moyenne</v>
      </c>
      <c r="B36" s="670"/>
      <c r="C36" s="670"/>
      <c r="D36" s="670"/>
      <c r="E36" s="670"/>
      <c r="F36" s="671"/>
      <c r="G36" s="107" t="e">
        <f>'Suivi MF1'!L26</f>
        <v>#DIV/0!</v>
      </c>
      <c r="H36" s="13"/>
    </row>
    <row r="37" spans="1:8" ht="13.5" thickBot="1">
      <c r="A37" s="678" t="str">
        <f>'Suivi MF1'!A27:C27</f>
        <v>Moyenne générale</v>
      </c>
      <c r="B37" s="679"/>
      <c r="C37" s="679"/>
      <c r="D37" s="679"/>
      <c r="E37" s="680"/>
      <c r="F37" s="24">
        <f>'Suivi MF1'!D27</f>
        <v>10</v>
      </c>
      <c r="G37" s="278" t="e">
        <f>'Suivi MF1'!L27</f>
        <v>#DIV/0!</v>
      </c>
      <c r="H37" s="13"/>
    </row>
    <row r="38" spans="1:7" ht="12">
      <c r="A38" s="73"/>
      <c r="B38" s="74"/>
      <c r="C38" s="74"/>
      <c r="D38" s="74"/>
      <c r="E38" s="74"/>
      <c r="F38" s="74"/>
      <c r="G38" s="75"/>
    </row>
    <row r="39" spans="1:7" ht="12.75">
      <c r="A39" s="527" t="s">
        <v>42</v>
      </c>
      <c r="B39" s="528"/>
      <c r="C39" s="529" t="str">
        <f>'Tableau de bord'!D3</f>
        <v>xxxxxxxxxxxxxxxxxxxxxxxx</v>
      </c>
      <c r="D39" s="529"/>
      <c r="E39" s="537" t="str">
        <f>'Tableau de bord'!D2</f>
        <v>xxxxxxxxxxxxxxxxxxxxxxxx</v>
      </c>
      <c r="F39" s="537"/>
      <c r="G39" s="538"/>
    </row>
    <row r="40" spans="1:7" ht="12">
      <c r="A40" s="555" t="s">
        <v>43</v>
      </c>
      <c r="B40" s="556"/>
      <c r="C40" s="556"/>
      <c r="D40" s="556"/>
      <c r="E40" s="556"/>
      <c r="F40" s="556"/>
      <c r="G40" s="557"/>
    </row>
    <row r="41" spans="1:7" ht="12">
      <c r="A41" s="555"/>
      <c r="B41" s="556"/>
      <c r="C41" s="556"/>
      <c r="D41" s="556"/>
      <c r="E41" s="556"/>
      <c r="F41" s="556"/>
      <c r="G41" s="557"/>
    </row>
    <row r="42" spans="1:7" ht="12.75">
      <c r="A42" s="78" t="s">
        <v>44</v>
      </c>
      <c r="B42" s="50" t="s">
        <v>71</v>
      </c>
      <c r="C42" s="528" t="s">
        <v>3</v>
      </c>
      <c r="D42" s="528"/>
      <c r="E42" s="528" t="s">
        <v>4</v>
      </c>
      <c r="F42" s="528"/>
      <c r="G42" s="80" t="s">
        <v>5</v>
      </c>
    </row>
    <row r="43" spans="1:7" ht="12">
      <c r="A43" s="81"/>
      <c r="B43" s="33"/>
      <c r="C43" s="33"/>
      <c r="D43" s="33"/>
      <c r="E43" s="33"/>
      <c r="F43" s="33"/>
      <c r="G43" s="82"/>
    </row>
    <row r="44" spans="1:7" ht="22.5">
      <c r="A44" s="561" t="str">
        <f>'Tableau de bord'!D4</f>
        <v>xxxxxxxxxxxxxxxxxxxxxxxx</v>
      </c>
      <c r="B44" s="83" t="str">
        <f>'Tableau de bord'!D5</f>
        <v>xxxxxxxxxxxxxxxxxxxxxxxx</v>
      </c>
      <c r="C44" s="562" t="str">
        <f>'Tableau de bord'!D6</f>
        <v>xxxxxxxxxxxxxxxxxxxxxxxx</v>
      </c>
      <c r="D44" s="562"/>
      <c r="E44" s="562" t="str">
        <f>'Tableau de bord'!D7</f>
        <v>xxxxxxxxxxxxxxxxxxxxxxxx</v>
      </c>
      <c r="F44" s="562"/>
      <c r="G44" s="84" t="str">
        <f>'Tableau de bord'!D8</f>
        <v>xxxxxxxxxxxxxxxxxxxxxxxx</v>
      </c>
    </row>
    <row r="45" spans="1:7" ht="12">
      <c r="A45" s="561"/>
      <c r="B45" s="33"/>
      <c r="C45" s="33"/>
      <c r="D45" s="33"/>
      <c r="E45" s="33"/>
      <c r="F45" s="33"/>
      <c r="G45" s="82"/>
    </row>
    <row r="46" spans="1:7" ht="12">
      <c r="A46" s="81"/>
      <c r="B46" s="33"/>
      <c r="C46" s="33"/>
      <c r="D46" s="33"/>
      <c r="E46" s="33"/>
      <c r="F46" s="33"/>
      <c r="G46" s="82"/>
    </row>
    <row r="47" spans="1:7" ht="12.75">
      <c r="A47" s="85"/>
      <c r="B47" s="33"/>
      <c r="C47" s="33"/>
      <c r="D47" s="33"/>
      <c r="E47" s="33"/>
      <c r="F47" s="33"/>
      <c r="G47" s="82"/>
    </row>
    <row r="48" spans="1:7" ht="12">
      <c r="A48" s="81"/>
      <c r="B48" s="33"/>
      <c r="C48" s="33"/>
      <c r="D48" s="33"/>
      <c r="E48" s="33"/>
      <c r="F48" s="33"/>
      <c r="G48" s="82"/>
    </row>
    <row r="49" spans="1:7" ht="12.75" thickBot="1">
      <c r="A49" s="86"/>
      <c r="B49" s="76"/>
      <c r="C49" s="76"/>
      <c r="D49" s="76"/>
      <c r="E49" s="76"/>
      <c r="F49" s="76"/>
      <c r="G49" s="77"/>
    </row>
    <row r="53" ht="12.75">
      <c r="A53" s="253" t="s">
        <v>162</v>
      </c>
    </row>
  </sheetData>
  <sheetProtection sheet="1"/>
  <mergeCells count="48">
    <mergeCell ref="A1:A4"/>
    <mergeCell ref="B1:G4"/>
    <mergeCell ref="A5:G5"/>
    <mergeCell ref="A7:B7"/>
    <mergeCell ref="E7:G7"/>
    <mergeCell ref="A8:B8"/>
    <mergeCell ref="C8:D8"/>
    <mergeCell ref="E8:G8"/>
    <mergeCell ref="A9:B9"/>
    <mergeCell ref="A10:B10"/>
    <mergeCell ref="C10:D10"/>
    <mergeCell ref="F10:G10"/>
    <mergeCell ref="A11:G12"/>
    <mergeCell ref="A13:E14"/>
    <mergeCell ref="F13:F14"/>
    <mergeCell ref="G13:G14"/>
    <mergeCell ref="A15:E15"/>
    <mergeCell ref="A16:E16"/>
    <mergeCell ref="A17:E17"/>
    <mergeCell ref="A18:F18"/>
    <mergeCell ref="A19:E19"/>
    <mergeCell ref="A20:E20"/>
    <mergeCell ref="A21:E21"/>
    <mergeCell ref="A22:E22"/>
    <mergeCell ref="A23:E23"/>
    <mergeCell ref="A24:E24"/>
    <mergeCell ref="A25:F25"/>
    <mergeCell ref="A26:E26"/>
    <mergeCell ref="A27:E27"/>
    <mergeCell ref="A28:E28"/>
    <mergeCell ref="A29:E29"/>
    <mergeCell ref="A30:F30"/>
    <mergeCell ref="A31:E31"/>
    <mergeCell ref="A32:E32"/>
    <mergeCell ref="A33:E33"/>
    <mergeCell ref="A34:E34"/>
    <mergeCell ref="A35:E35"/>
    <mergeCell ref="A36:F36"/>
    <mergeCell ref="A37:E37"/>
    <mergeCell ref="A39:B39"/>
    <mergeCell ref="C39:D39"/>
    <mergeCell ref="E39:G39"/>
    <mergeCell ref="A40:G41"/>
    <mergeCell ref="C42:D42"/>
    <mergeCell ref="E42:F42"/>
    <mergeCell ref="A44:A45"/>
    <mergeCell ref="C44:D44"/>
    <mergeCell ref="E44:F44"/>
  </mergeCells>
  <hyperlinks>
    <hyperlink ref="A53" location="'Suivi MF1'!A1" display="Suivi MF1"/>
  </hyperlinks>
  <printOptions/>
  <pageMargins left="0.39375" right="0.39375" top="0.39375" bottom="0.39375" header="0.5118055555555555" footer="0.5118055555555555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/>
  </sheetPr>
  <dimension ref="A1:H51"/>
  <sheetViews>
    <sheetView zoomScalePageLayoutView="0" workbookViewId="0" topLeftCell="A19">
      <selection activeCell="J32" sqref="J32"/>
    </sheetView>
  </sheetViews>
  <sheetFormatPr defaultColWidth="9.140625" defaultRowHeight="12.75"/>
  <cols>
    <col min="1" max="1" width="10.57421875" style="23" customWidth="1"/>
    <col min="2" max="2" width="15.57421875" style="23" customWidth="1"/>
    <col min="3" max="6" width="10.57421875" style="23" customWidth="1"/>
    <col min="7" max="7" width="20.57421875" style="23" customWidth="1"/>
    <col min="8" max="8" width="13.57421875" style="23" customWidth="1"/>
    <col min="9" max="16384" width="9.140625" style="23" customWidth="1"/>
  </cols>
  <sheetData>
    <row r="1" spans="1:7" ht="12.75" customHeight="1">
      <c r="A1" s="581" t="s">
        <v>34</v>
      </c>
      <c r="B1" s="586" t="s">
        <v>211</v>
      </c>
      <c r="C1" s="587"/>
      <c r="D1" s="587"/>
      <c r="E1" s="587"/>
      <c r="F1" s="587"/>
      <c r="G1" s="588"/>
    </row>
    <row r="2" spans="1:7" ht="12.75" customHeight="1">
      <c r="A2" s="582"/>
      <c r="B2" s="589"/>
      <c r="C2" s="590"/>
      <c r="D2" s="590"/>
      <c r="E2" s="590"/>
      <c r="F2" s="590"/>
      <c r="G2" s="591"/>
    </row>
    <row r="3" spans="1:7" ht="12.75" customHeight="1">
      <c r="A3" s="582"/>
      <c r="B3" s="589"/>
      <c r="C3" s="590"/>
      <c r="D3" s="590"/>
      <c r="E3" s="590"/>
      <c r="F3" s="590"/>
      <c r="G3" s="591"/>
    </row>
    <row r="4" spans="1:7" ht="12.75" customHeight="1" thickBot="1">
      <c r="A4" s="582"/>
      <c r="B4" s="592"/>
      <c r="C4" s="593"/>
      <c r="D4" s="593"/>
      <c r="E4" s="593"/>
      <c r="F4" s="593"/>
      <c r="G4" s="594"/>
    </row>
    <row r="5" spans="1:7" ht="30" customHeight="1" thickBot="1">
      <c r="A5" s="583" t="s">
        <v>70</v>
      </c>
      <c r="B5" s="584"/>
      <c r="C5" s="584"/>
      <c r="D5" s="584"/>
      <c r="E5" s="584"/>
      <c r="F5" s="584"/>
      <c r="G5" s="585"/>
    </row>
    <row r="6" spans="1:7" ht="15" customHeight="1">
      <c r="A6" s="103"/>
      <c r="B6" s="34"/>
      <c r="C6" s="34"/>
      <c r="D6" s="34"/>
      <c r="E6" s="34"/>
      <c r="F6" s="34"/>
      <c r="G6" s="104"/>
    </row>
    <row r="7" spans="1:8" ht="24" customHeight="1">
      <c r="A7" s="531" t="s">
        <v>35</v>
      </c>
      <c r="B7" s="532"/>
      <c r="C7" s="629">
        <f>'Liste candidats'!B28</f>
        <v>0</v>
      </c>
      <c r="D7" s="629"/>
      <c r="E7" s="629">
        <f>'Liste candidats'!C28</f>
        <v>0</v>
      </c>
      <c r="F7" s="629"/>
      <c r="G7" s="630"/>
      <c r="H7" s="13"/>
    </row>
    <row r="8" spans="1:8" ht="24.75" customHeight="1">
      <c r="A8" s="531" t="s">
        <v>36</v>
      </c>
      <c r="B8" s="532"/>
      <c r="C8" s="666">
        <f>'Liste candidats'!D28</f>
        <v>0</v>
      </c>
      <c r="D8" s="666"/>
      <c r="E8" s="629">
        <f>'Liste candidats'!E28</f>
        <v>0</v>
      </c>
      <c r="F8" s="629"/>
      <c r="G8" s="630"/>
      <c r="H8" s="13"/>
    </row>
    <row r="9" spans="1:8" ht="24" customHeight="1">
      <c r="A9" s="531" t="s">
        <v>37</v>
      </c>
      <c r="B9" s="532"/>
      <c r="C9" s="627">
        <f>'Liste candidats'!H28</f>
        <v>0</v>
      </c>
      <c r="D9" s="627"/>
      <c r="E9" s="627"/>
      <c r="F9" s="627"/>
      <c r="G9" s="628"/>
      <c r="H9" s="13"/>
    </row>
    <row r="10" spans="1:8" ht="23.25" customHeight="1">
      <c r="A10" s="650" t="s">
        <v>38</v>
      </c>
      <c r="B10" s="651"/>
      <c r="C10" s="629">
        <f>'Liste candidats'!F28</f>
        <v>0</v>
      </c>
      <c r="D10" s="629"/>
      <c r="E10" s="60" t="s">
        <v>39</v>
      </c>
      <c r="F10" s="629">
        <f>'Liste candidats'!G28</f>
        <v>0</v>
      </c>
      <c r="G10" s="630"/>
      <c r="H10" s="13"/>
    </row>
    <row r="11" spans="1:8" ht="12.75" customHeight="1">
      <c r="A11" s="652" t="s">
        <v>212</v>
      </c>
      <c r="B11" s="653"/>
      <c r="C11" s="653"/>
      <c r="D11" s="653"/>
      <c r="E11" s="653"/>
      <c r="F11" s="653"/>
      <c r="G11" s="654"/>
      <c r="H11" s="13"/>
    </row>
    <row r="12" spans="1:8" ht="30.75" customHeight="1" thickBot="1">
      <c r="A12" s="652"/>
      <c r="B12" s="653"/>
      <c r="C12" s="653"/>
      <c r="D12" s="653"/>
      <c r="E12" s="653"/>
      <c r="F12" s="653"/>
      <c r="G12" s="654"/>
      <c r="H12" s="13"/>
    </row>
    <row r="13" spans="1:8" ht="12.75" customHeight="1">
      <c r="A13" s="655"/>
      <c r="B13" s="656"/>
      <c r="C13" s="656"/>
      <c r="D13" s="656"/>
      <c r="E13" s="657"/>
      <c r="F13" s="661" t="s">
        <v>65</v>
      </c>
      <c r="G13" s="663" t="s">
        <v>54</v>
      </c>
      <c r="H13" s="13"/>
    </row>
    <row r="14" spans="1:8" ht="12.75" customHeight="1" thickBot="1">
      <c r="A14" s="658"/>
      <c r="B14" s="659"/>
      <c r="C14" s="659"/>
      <c r="D14" s="659"/>
      <c r="E14" s="660"/>
      <c r="F14" s="662"/>
      <c r="G14" s="664"/>
      <c r="H14" s="13"/>
    </row>
    <row r="15" spans="1:8" ht="12.75">
      <c r="A15" s="665" t="str">
        <f>'Suivi E2'!A5:L5</f>
        <v>Module PEDAGOGIE </v>
      </c>
      <c r="B15" s="642"/>
      <c r="C15" s="642"/>
      <c r="D15" s="642"/>
      <c r="E15" s="642"/>
      <c r="F15" s="39"/>
      <c r="G15" s="79"/>
      <c r="H15" s="13"/>
    </row>
    <row r="16" spans="1:8" ht="12">
      <c r="A16" s="644" t="str">
        <f>'Suivi E2'!A6:C6</f>
        <v>1) Pédagogie pratique dans l’espace 0 – 20m </v>
      </c>
      <c r="B16" s="645"/>
      <c r="C16" s="645"/>
      <c r="D16" s="645"/>
      <c r="E16" s="645"/>
      <c r="F16" s="116">
        <f>'Suivi E2'!D6</f>
        <v>10</v>
      </c>
      <c r="G16" s="105">
        <f>'Suivi E2'!E6</f>
        <v>0</v>
      </c>
      <c r="H16" s="13"/>
    </row>
    <row r="17" spans="1:8" ht="12.75" thickBot="1">
      <c r="A17" s="644" t="str">
        <f>'Suivi E2'!A7:C7</f>
        <v>2) Pédagogie de la théorie </v>
      </c>
      <c r="B17" s="645"/>
      <c r="C17" s="645"/>
      <c r="D17" s="645"/>
      <c r="E17" s="645"/>
      <c r="F17" s="116">
        <f>'Suivi E2'!D7</f>
        <v>10</v>
      </c>
      <c r="G17" s="105">
        <f>'Suivi E2'!E7</f>
        <v>0</v>
      </c>
      <c r="H17" s="13"/>
    </row>
    <row r="18" spans="1:8" ht="13.5" thickBot="1">
      <c r="A18" s="696" t="str">
        <f>'Suivi E2'!A8:C8</f>
        <v>Moyenne</v>
      </c>
      <c r="B18" s="697"/>
      <c r="C18" s="697"/>
      <c r="D18" s="697"/>
      <c r="E18" s="697"/>
      <c r="F18" s="698"/>
      <c r="G18" s="124" t="e">
        <f>'Suivi E2'!E8</f>
        <v>#DIV/0!</v>
      </c>
      <c r="H18" s="13"/>
    </row>
    <row r="19" spans="1:8" ht="12.75">
      <c r="A19" s="641" t="str">
        <f>'Suivi E2'!A9:L9</f>
        <v>Module SAUVETAGE </v>
      </c>
      <c r="B19" s="642"/>
      <c r="C19" s="642"/>
      <c r="D19" s="642"/>
      <c r="E19" s="642"/>
      <c r="F19" s="72"/>
      <c r="G19" s="108"/>
      <c r="H19" s="13"/>
    </row>
    <row r="20" spans="1:8" ht="12.75" thickBot="1">
      <c r="A20" s="644" t="str">
        <f>'Suivi E2'!A10:C10</f>
        <v>3) Sauvetage de 20 mètres  </v>
      </c>
      <c r="B20" s="645"/>
      <c r="C20" s="645"/>
      <c r="D20" s="645"/>
      <c r="E20" s="645"/>
      <c r="F20" s="116">
        <f>'Suivi E2'!D10</f>
        <v>10</v>
      </c>
      <c r="G20" s="40">
        <f>'Suivi E2'!E10</f>
        <v>0</v>
      </c>
      <c r="H20" s="13"/>
    </row>
    <row r="21" spans="1:8" ht="13.5" thickBot="1">
      <c r="A21" s="689" t="str">
        <f>'Suivi E2'!A11:C11</f>
        <v>Moyenne générale</v>
      </c>
      <c r="B21" s="690"/>
      <c r="C21" s="690"/>
      <c r="D21" s="690"/>
      <c r="E21" s="690"/>
      <c r="F21" s="130">
        <f>'Suivi E2'!D11</f>
        <v>10</v>
      </c>
      <c r="G21" s="88" t="e">
        <f>'Suivi E2'!E11</f>
        <v>#DIV/0!</v>
      </c>
      <c r="H21" s="13"/>
    </row>
    <row r="22" spans="1:8" ht="12.75">
      <c r="A22" s="691" t="str">
        <f>'Suivi E2'!A12</f>
        <v>Module PEDAGOGIE du E1 (pratique + théorie P1) </v>
      </c>
      <c r="B22" s="692"/>
      <c r="C22" s="692"/>
      <c r="D22" s="692"/>
      <c r="E22" s="692"/>
      <c r="F22" s="156"/>
      <c r="G22" s="156"/>
      <c r="H22" s="13"/>
    </row>
    <row r="23" spans="1:8" ht="12.75">
      <c r="A23" s="685" t="str">
        <f>'Suivi E2'!A13:C13</f>
        <v>1) Pédagogie préparatoire (sans scaphandre). </v>
      </c>
      <c r="B23" s="686"/>
      <c r="C23" s="686"/>
      <c r="D23" s="686"/>
      <c r="E23" s="686"/>
      <c r="F23" s="157">
        <f>'Suivi E2'!D13</f>
        <v>10</v>
      </c>
      <c r="G23" s="157">
        <f>'Suivi E2'!E13</f>
        <v>0</v>
      </c>
      <c r="H23" s="13"/>
    </row>
    <row r="24" spans="1:8" ht="12.75">
      <c r="A24" s="685" t="str">
        <f>'Suivi E2'!A14:C14</f>
        <v>2) Pédagogie pratique. </v>
      </c>
      <c r="B24" s="686"/>
      <c r="C24" s="686"/>
      <c r="D24" s="686"/>
      <c r="E24" s="686"/>
      <c r="F24" s="157">
        <f>'Suivi E2'!D14</f>
        <v>10</v>
      </c>
      <c r="G24" s="157">
        <f>'Suivi E2'!E14</f>
        <v>0</v>
      </c>
      <c r="H24" s="13"/>
    </row>
    <row r="25" spans="1:8" ht="12.75">
      <c r="A25" s="685" t="str">
        <f>'Suivi E2'!A15:C15</f>
        <v>3) Conduite d’un baptême. </v>
      </c>
      <c r="B25" s="686"/>
      <c r="C25" s="686"/>
      <c r="D25" s="686"/>
      <c r="E25" s="686"/>
      <c r="F25" s="157">
        <f>'Suivi E2'!D15</f>
        <v>10</v>
      </c>
      <c r="G25" s="157">
        <f>'Suivi E2'!E15</f>
        <v>0</v>
      </c>
      <c r="H25" s="13"/>
    </row>
    <row r="26" spans="1:8" ht="13.5" thickBot="1">
      <c r="A26" s="687" t="str">
        <f>'Suivi E2'!A16:C16</f>
        <v>4) Pédagogie théorique. </v>
      </c>
      <c r="B26" s="688"/>
      <c r="C26" s="688"/>
      <c r="D26" s="688"/>
      <c r="E26" s="688"/>
      <c r="F26" s="158">
        <f>'Suivi E2'!D16</f>
        <v>10</v>
      </c>
      <c r="G26" s="158">
        <f>'Suivi E2'!E16</f>
        <v>0</v>
      </c>
      <c r="H26" s="13"/>
    </row>
    <row r="27" spans="1:8" ht="12.75">
      <c r="A27" s="691" t="str">
        <f>'Suivi E2'!A17:C17</f>
        <v>Module DIRECTION du E1</v>
      </c>
      <c r="B27" s="692"/>
      <c r="C27" s="692"/>
      <c r="D27" s="692"/>
      <c r="E27" s="692"/>
      <c r="F27" s="159"/>
      <c r="G27" s="159"/>
      <c r="H27" s="13"/>
    </row>
    <row r="28" spans="1:8" ht="13.5" thickBot="1">
      <c r="A28" s="685" t="str">
        <f>'Suivi E2'!A18:C18</f>
        <v>5) Organisation et Direction d’une séance </v>
      </c>
      <c r="B28" s="686"/>
      <c r="C28" s="686"/>
      <c r="D28" s="686"/>
      <c r="E28" s="686"/>
      <c r="F28" s="158">
        <f>'Suivi E2'!D18</f>
        <v>10</v>
      </c>
      <c r="G28" s="158">
        <f>'Suivi E2'!E19</f>
        <v>0</v>
      </c>
      <c r="H28" s="13"/>
    </row>
    <row r="29" spans="1:8" ht="12.75">
      <c r="A29" s="691" t="str">
        <f>'Suivi E2'!A19:C19</f>
        <v>Module SAUVETAGE du E1</v>
      </c>
      <c r="B29" s="692"/>
      <c r="C29" s="692"/>
      <c r="D29" s="692"/>
      <c r="E29" s="692"/>
      <c r="F29" s="157"/>
      <c r="G29" s="157"/>
      <c r="H29" s="13"/>
    </row>
    <row r="30" spans="1:8" ht="12.75">
      <c r="A30" s="685" t="str">
        <f>'Suivi E2'!A20:C20</f>
        <v>6) Sauvetage mannequin en PMT </v>
      </c>
      <c r="B30" s="686"/>
      <c r="C30" s="686"/>
      <c r="D30" s="686"/>
      <c r="E30" s="686"/>
      <c r="F30" s="157" t="str">
        <f>'Suivi E2'!D20</f>
        <v>Fait</v>
      </c>
      <c r="G30" s="157">
        <f>'Suivi E2'!E20</f>
        <v>0</v>
      </c>
      <c r="H30" s="13"/>
    </row>
    <row r="31" spans="1:8" ht="13.5" thickBot="1">
      <c r="A31" s="687" t="str">
        <f>'Suivi E2'!A21:C21</f>
        <v>7) Sauvetage en scaphandre   </v>
      </c>
      <c r="B31" s="688"/>
      <c r="C31" s="688"/>
      <c r="D31" s="688"/>
      <c r="E31" s="688"/>
      <c r="F31" s="158">
        <f>'Suivi E2'!D21</f>
        <v>10</v>
      </c>
      <c r="G31" s="158">
        <f>'Suivi E2'!E21</f>
        <v>0</v>
      </c>
      <c r="H31" s="13"/>
    </row>
    <row r="32" spans="1:8" ht="12.75">
      <c r="A32" s="691" t="str">
        <f>'Suivi E2'!A22:C22</f>
        <v>Module THEORIE  du E1</v>
      </c>
      <c r="B32" s="692"/>
      <c r="C32" s="692"/>
      <c r="D32" s="692"/>
      <c r="E32" s="692"/>
      <c r="F32" s="159"/>
      <c r="G32" s="159"/>
      <c r="H32" s="13"/>
    </row>
    <row r="33" spans="1:8" ht="12.75">
      <c r="A33" s="685" t="str">
        <f>'Suivi E2'!A23:C23</f>
        <v>8) Réglementation et organisation d’une séance</v>
      </c>
      <c r="B33" s="686"/>
      <c r="C33" s="686"/>
      <c r="D33" s="686"/>
      <c r="E33" s="686"/>
      <c r="F33" s="157">
        <f>'Suivi E2'!D23</f>
        <v>10</v>
      </c>
      <c r="G33" s="157">
        <f>'Suivi E2'!E23</f>
        <v>0</v>
      </c>
      <c r="H33" s="13"/>
    </row>
    <row r="34" spans="1:8" ht="13.5" thickBot="1">
      <c r="A34" s="687" t="str">
        <f>'Suivi E2'!A24:C24</f>
        <v>9) Accidents de plongée </v>
      </c>
      <c r="B34" s="688"/>
      <c r="C34" s="688"/>
      <c r="D34" s="688"/>
      <c r="E34" s="688"/>
      <c r="F34" s="158">
        <f>'Suivi E2'!D24</f>
        <v>10</v>
      </c>
      <c r="G34" s="158">
        <f>'Suivi E2'!E24</f>
        <v>0</v>
      </c>
      <c r="H34" s="13"/>
    </row>
    <row r="35" spans="1:8" ht="12.75">
      <c r="A35" s="140"/>
      <c r="B35" s="141"/>
      <c r="C35" s="141"/>
      <c r="D35" s="141"/>
      <c r="E35" s="141"/>
      <c r="F35" s="112"/>
      <c r="G35" s="148"/>
      <c r="H35" s="13"/>
    </row>
    <row r="36" spans="1:8" ht="12">
      <c r="A36" s="693" t="s">
        <v>213</v>
      </c>
      <c r="B36" s="694"/>
      <c r="C36" s="694"/>
      <c r="D36" s="694"/>
      <c r="E36" s="694"/>
      <c r="F36" s="694"/>
      <c r="G36" s="695"/>
      <c r="H36" s="13"/>
    </row>
    <row r="37" spans="1:7" ht="12">
      <c r="A37" s="693"/>
      <c r="B37" s="694"/>
      <c r="C37" s="694"/>
      <c r="D37" s="694"/>
      <c r="E37" s="694"/>
      <c r="F37" s="694"/>
      <c r="G37" s="695"/>
    </row>
    <row r="38" spans="1:7" ht="12.75">
      <c r="A38" s="527" t="s">
        <v>42</v>
      </c>
      <c r="B38" s="528"/>
      <c r="C38" s="529" t="str">
        <f>'Tableau de bord'!D3</f>
        <v>xxxxxxxxxxxxxxxxxxxxxxxx</v>
      </c>
      <c r="D38" s="529"/>
      <c r="E38" s="537" t="str">
        <f>'Tableau de bord'!D2</f>
        <v>xxxxxxxxxxxxxxxxxxxxxxxx</v>
      </c>
      <c r="F38" s="537"/>
      <c r="G38" s="538"/>
    </row>
    <row r="39" spans="1:7" ht="12">
      <c r="A39" s="555" t="s">
        <v>43</v>
      </c>
      <c r="B39" s="556"/>
      <c r="C39" s="556"/>
      <c r="D39" s="556"/>
      <c r="E39" s="556"/>
      <c r="F39" s="556"/>
      <c r="G39" s="557"/>
    </row>
    <row r="40" spans="1:7" ht="12">
      <c r="A40" s="555"/>
      <c r="B40" s="556"/>
      <c r="C40" s="556"/>
      <c r="D40" s="556"/>
      <c r="E40" s="556"/>
      <c r="F40" s="556"/>
      <c r="G40" s="557"/>
    </row>
    <row r="41" spans="1:7" ht="12.75">
      <c r="A41" s="78" t="s">
        <v>44</v>
      </c>
      <c r="B41" s="50" t="s">
        <v>71</v>
      </c>
      <c r="C41" s="528" t="s">
        <v>3</v>
      </c>
      <c r="D41" s="528"/>
      <c r="E41" s="528" t="s">
        <v>4</v>
      </c>
      <c r="F41" s="528"/>
      <c r="G41" s="80" t="s">
        <v>5</v>
      </c>
    </row>
    <row r="42" spans="1:7" ht="12">
      <c r="A42" s="81"/>
      <c r="B42" s="33"/>
      <c r="C42" s="33"/>
      <c r="D42" s="33"/>
      <c r="E42" s="33"/>
      <c r="F42" s="33"/>
      <c r="G42" s="82"/>
    </row>
    <row r="43" spans="1:7" ht="22.5">
      <c r="A43" s="561" t="str">
        <f>'Tableau de bord'!D4</f>
        <v>xxxxxxxxxxxxxxxxxxxxxxxx</v>
      </c>
      <c r="B43" s="83" t="str">
        <f>'Tableau de bord'!D5</f>
        <v>xxxxxxxxxxxxxxxxxxxxxxxx</v>
      </c>
      <c r="C43" s="562" t="str">
        <f>'Tableau de bord'!D6</f>
        <v>xxxxxxxxxxxxxxxxxxxxxxxx</v>
      </c>
      <c r="D43" s="562"/>
      <c r="E43" s="562" t="str">
        <f>'Tableau de bord'!D7</f>
        <v>xxxxxxxxxxxxxxxxxxxxxxxx</v>
      </c>
      <c r="F43" s="562"/>
      <c r="G43" s="84" t="str">
        <f>'Tableau de bord'!D8</f>
        <v>xxxxxxxxxxxxxxxxxxxxxxxx</v>
      </c>
    </row>
    <row r="44" spans="1:7" ht="12">
      <c r="A44" s="561"/>
      <c r="B44" s="33"/>
      <c r="C44" s="33"/>
      <c r="D44" s="33"/>
      <c r="E44" s="33"/>
      <c r="F44" s="33"/>
      <c r="G44" s="82"/>
    </row>
    <row r="45" spans="1:7" ht="12">
      <c r="A45" s="81"/>
      <c r="B45" s="33"/>
      <c r="C45" s="33"/>
      <c r="D45" s="33"/>
      <c r="E45" s="33"/>
      <c r="F45" s="33"/>
      <c r="G45" s="82"/>
    </row>
    <row r="46" spans="1:7" ht="12.75">
      <c r="A46" s="85"/>
      <c r="B46" s="33"/>
      <c r="C46" s="33"/>
      <c r="D46" s="33"/>
      <c r="E46" s="33"/>
      <c r="F46" s="33"/>
      <c r="G46" s="82"/>
    </row>
    <row r="47" spans="1:7" ht="12">
      <c r="A47" s="81"/>
      <c r="B47" s="33"/>
      <c r="C47" s="33"/>
      <c r="D47" s="33"/>
      <c r="E47" s="33"/>
      <c r="F47" s="33"/>
      <c r="G47" s="82"/>
    </row>
    <row r="48" spans="1:7" ht="12.75" thickBot="1">
      <c r="A48" s="86"/>
      <c r="B48" s="76"/>
      <c r="C48" s="76"/>
      <c r="D48" s="76"/>
      <c r="E48" s="76"/>
      <c r="F48" s="76"/>
      <c r="G48" s="77"/>
    </row>
    <row r="51" ht="12.75">
      <c r="A51" s="254" t="s">
        <v>183</v>
      </c>
    </row>
  </sheetData>
  <sheetProtection sheet="1"/>
  <mergeCells count="48">
    <mergeCell ref="A16:E16"/>
    <mergeCell ref="A8:B8"/>
    <mergeCell ref="A9:B9"/>
    <mergeCell ref="A10:B10"/>
    <mergeCell ref="A1:A4"/>
    <mergeCell ref="B1:G4"/>
    <mergeCell ref="A5:G5"/>
    <mergeCell ref="A7:B7"/>
    <mergeCell ref="C7:D7"/>
    <mergeCell ref="E7:G7"/>
    <mergeCell ref="A24:E24"/>
    <mergeCell ref="A17:E17"/>
    <mergeCell ref="A18:F18"/>
    <mergeCell ref="A19:E19"/>
    <mergeCell ref="A20:E20"/>
    <mergeCell ref="A11:G12"/>
    <mergeCell ref="A13:E14"/>
    <mergeCell ref="F13:F14"/>
    <mergeCell ref="G13:G14"/>
    <mergeCell ref="A15:E15"/>
    <mergeCell ref="A43:A44"/>
    <mergeCell ref="C43:D43"/>
    <mergeCell ref="E43:F43"/>
    <mergeCell ref="A36:G37"/>
    <mergeCell ref="A32:E32"/>
    <mergeCell ref="A38:B38"/>
    <mergeCell ref="C38:D38"/>
    <mergeCell ref="A39:G40"/>
    <mergeCell ref="A21:E21"/>
    <mergeCell ref="C41:D41"/>
    <mergeCell ref="E41:F41"/>
    <mergeCell ref="A25:E25"/>
    <mergeCell ref="A27:E27"/>
    <mergeCell ref="A28:E28"/>
    <mergeCell ref="A29:E29"/>
    <mergeCell ref="A26:E26"/>
    <mergeCell ref="A22:E22"/>
    <mergeCell ref="A23:E23"/>
    <mergeCell ref="C8:D8"/>
    <mergeCell ref="E8:G8"/>
    <mergeCell ref="C9:G9"/>
    <mergeCell ref="C10:D10"/>
    <mergeCell ref="F10:G10"/>
    <mergeCell ref="E38:G38"/>
    <mergeCell ref="A30:E30"/>
    <mergeCell ref="A31:E31"/>
    <mergeCell ref="A33:E33"/>
    <mergeCell ref="A34:E34"/>
  </mergeCells>
  <hyperlinks>
    <hyperlink ref="A51" location="'Suivi E2'!A1" display="Suivi E2"/>
  </hyperlinks>
  <printOptions/>
  <pageMargins left="0.39375" right="0.39375" top="0.39375" bottom="0.39375" header="0.5118055555555555" footer="0.5118055555555555"/>
  <pageSetup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H51"/>
  <sheetViews>
    <sheetView zoomScalePageLayoutView="0" workbookViewId="0" topLeftCell="A31">
      <selection activeCell="C38" sqref="C38:G38"/>
    </sheetView>
  </sheetViews>
  <sheetFormatPr defaultColWidth="9.140625" defaultRowHeight="12.75"/>
  <cols>
    <col min="1" max="1" width="10.57421875" style="23" customWidth="1"/>
    <col min="2" max="2" width="15.57421875" style="23" customWidth="1"/>
    <col min="3" max="6" width="10.57421875" style="23" customWidth="1"/>
    <col min="7" max="7" width="20.57421875" style="23" customWidth="1"/>
    <col min="8" max="8" width="13.57421875" style="23" customWidth="1"/>
    <col min="9" max="16384" width="9.140625" style="23" customWidth="1"/>
  </cols>
  <sheetData>
    <row r="1" spans="1:7" ht="12.75" customHeight="1">
      <c r="A1" s="581" t="s">
        <v>34</v>
      </c>
      <c r="B1" s="586" t="s">
        <v>211</v>
      </c>
      <c r="C1" s="587"/>
      <c r="D1" s="587"/>
      <c r="E1" s="587"/>
      <c r="F1" s="587"/>
      <c r="G1" s="588"/>
    </row>
    <row r="2" spans="1:7" ht="12.75" customHeight="1">
      <c r="A2" s="582"/>
      <c r="B2" s="589"/>
      <c r="C2" s="590"/>
      <c r="D2" s="590"/>
      <c r="E2" s="590"/>
      <c r="F2" s="590"/>
      <c r="G2" s="591"/>
    </row>
    <row r="3" spans="1:7" ht="12.75" customHeight="1">
      <c r="A3" s="582"/>
      <c r="B3" s="589"/>
      <c r="C3" s="590"/>
      <c r="D3" s="590"/>
      <c r="E3" s="590"/>
      <c r="F3" s="590"/>
      <c r="G3" s="591"/>
    </row>
    <row r="4" spans="1:7" ht="12.75" customHeight="1" thickBot="1">
      <c r="A4" s="582"/>
      <c r="B4" s="592"/>
      <c r="C4" s="593"/>
      <c r="D4" s="593"/>
      <c r="E4" s="593"/>
      <c r="F4" s="593"/>
      <c r="G4" s="594"/>
    </row>
    <row r="5" spans="1:7" ht="30" customHeight="1" thickBot="1">
      <c r="A5" s="583" t="s">
        <v>70</v>
      </c>
      <c r="B5" s="584"/>
      <c r="C5" s="584"/>
      <c r="D5" s="584"/>
      <c r="E5" s="584"/>
      <c r="F5" s="584"/>
      <c r="G5" s="585"/>
    </row>
    <row r="6" spans="1:7" ht="15" customHeight="1">
      <c r="A6" s="103"/>
      <c r="B6" s="34"/>
      <c r="C6" s="34"/>
      <c r="D6" s="34"/>
      <c r="E6" s="34"/>
      <c r="F6" s="34"/>
      <c r="G6" s="104"/>
    </row>
    <row r="7" spans="1:8" ht="24" customHeight="1">
      <c r="A7" s="531" t="s">
        <v>35</v>
      </c>
      <c r="B7" s="532"/>
      <c r="C7" s="629">
        <f>'Liste candidats'!B29</f>
        <v>0</v>
      </c>
      <c r="D7" s="629"/>
      <c r="E7" s="629">
        <f>'Liste candidats'!C29</f>
        <v>0</v>
      </c>
      <c r="F7" s="629"/>
      <c r="G7" s="630"/>
      <c r="H7" s="13"/>
    </row>
    <row r="8" spans="1:8" ht="24.75" customHeight="1">
      <c r="A8" s="531" t="s">
        <v>36</v>
      </c>
      <c r="B8" s="532"/>
      <c r="C8" s="666">
        <f>'Liste candidats'!D29</f>
        <v>0</v>
      </c>
      <c r="D8" s="666"/>
      <c r="E8" s="629">
        <f>'Liste candidats'!E29</f>
        <v>0</v>
      </c>
      <c r="F8" s="629"/>
      <c r="G8" s="630"/>
      <c r="H8" s="13"/>
    </row>
    <row r="9" spans="1:8" ht="24" customHeight="1">
      <c r="A9" s="531" t="s">
        <v>37</v>
      </c>
      <c r="B9" s="532"/>
      <c r="C9" s="627">
        <f>'Liste candidats'!H29</f>
        <v>0</v>
      </c>
      <c r="D9" s="627"/>
      <c r="E9" s="627"/>
      <c r="F9" s="627"/>
      <c r="G9" s="628"/>
      <c r="H9" s="13"/>
    </row>
    <row r="10" spans="1:8" ht="23.25" customHeight="1">
      <c r="A10" s="650" t="s">
        <v>38</v>
      </c>
      <c r="B10" s="651"/>
      <c r="C10" s="629">
        <f>'Liste candidats'!F29</f>
        <v>0</v>
      </c>
      <c r="D10" s="629"/>
      <c r="E10" s="60" t="s">
        <v>39</v>
      </c>
      <c r="F10" s="629">
        <f>'Liste candidats'!G29</f>
        <v>0</v>
      </c>
      <c r="G10" s="630"/>
      <c r="H10" s="13"/>
    </row>
    <row r="11" spans="1:8" ht="12.75" customHeight="1">
      <c r="A11" s="652" t="s">
        <v>212</v>
      </c>
      <c r="B11" s="653"/>
      <c r="C11" s="653"/>
      <c r="D11" s="653"/>
      <c r="E11" s="653"/>
      <c r="F11" s="653"/>
      <c r="G11" s="654"/>
      <c r="H11" s="13"/>
    </row>
    <row r="12" spans="1:8" ht="30.75" customHeight="1" thickBot="1">
      <c r="A12" s="652"/>
      <c r="B12" s="653"/>
      <c r="C12" s="653"/>
      <c r="D12" s="653"/>
      <c r="E12" s="653"/>
      <c r="F12" s="653"/>
      <c r="G12" s="654"/>
      <c r="H12" s="13"/>
    </row>
    <row r="13" spans="1:8" ht="12.75" customHeight="1">
      <c r="A13" s="655"/>
      <c r="B13" s="656"/>
      <c r="C13" s="656"/>
      <c r="D13" s="656"/>
      <c r="E13" s="657"/>
      <c r="F13" s="661" t="s">
        <v>65</v>
      </c>
      <c r="G13" s="663" t="s">
        <v>54</v>
      </c>
      <c r="H13" s="13"/>
    </row>
    <row r="14" spans="1:8" ht="12.75" customHeight="1" thickBot="1">
      <c r="A14" s="658"/>
      <c r="B14" s="659"/>
      <c r="C14" s="659"/>
      <c r="D14" s="659"/>
      <c r="E14" s="660"/>
      <c r="F14" s="662"/>
      <c r="G14" s="664"/>
      <c r="H14" s="13"/>
    </row>
    <row r="15" spans="1:8" ht="12.75">
      <c r="A15" s="665" t="str">
        <f>'Suivi E2'!A5:L5</f>
        <v>Module PEDAGOGIE </v>
      </c>
      <c r="B15" s="642"/>
      <c r="C15" s="642"/>
      <c r="D15" s="642"/>
      <c r="E15" s="642"/>
      <c r="F15" s="39"/>
      <c r="G15" s="79"/>
      <c r="H15" s="13"/>
    </row>
    <row r="16" spans="1:8" ht="12">
      <c r="A16" s="644" t="str">
        <f>'Suivi E2'!A6:C6</f>
        <v>1) Pédagogie pratique dans l’espace 0 – 20m </v>
      </c>
      <c r="B16" s="645"/>
      <c r="C16" s="645"/>
      <c r="D16" s="645"/>
      <c r="E16" s="645"/>
      <c r="F16" s="116">
        <f>'Suivi E2'!D6</f>
        <v>10</v>
      </c>
      <c r="G16" s="105">
        <f>'Suivi E2'!F6</f>
        <v>0</v>
      </c>
      <c r="H16" s="13"/>
    </row>
    <row r="17" spans="1:8" ht="12.75" thickBot="1">
      <c r="A17" s="644" t="str">
        <f>'Suivi E2'!A7:C7</f>
        <v>2) Pédagogie de la théorie </v>
      </c>
      <c r="B17" s="645"/>
      <c r="C17" s="645"/>
      <c r="D17" s="645"/>
      <c r="E17" s="645"/>
      <c r="F17" s="116">
        <f>'Suivi E2'!D7</f>
        <v>10</v>
      </c>
      <c r="G17" s="105">
        <f>'Suivi E2'!F7</f>
        <v>0</v>
      </c>
      <c r="H17" s="13"/>
    </row>
    <row r="18" spans="1:8" ht="12.75" thickBot="1">
      <c r="A18" s="699" t="str">
        <f>'Suivi E2'!A8:C8</f>
        <v>Moyenne</v>
      </c>
      <c r="B18" s="700"/>
      <c r="C18" s="700"/>
      <c r="D18" s="700"/>
      <c r="E18" s="700"/>
      <c r="F18" s="701"/>
      <c r="G18" s="124" t="e">
        <f>'Suivi E2'!F8</f>
        <v>#DIV/0!</v>
      </c>
      <c r="H18" s="13"/>
    </row>
    <row r="19" spans="1:8" ht="12.75">
      <c r="A19" s="641" t="str">
        <f>'Suivi E2'!A9:L9</f>
        <v>Module SAUVETAGE </v>
      </c>
      <c r="B19" s="642"/>
      <c r="C19" s="642"/>
      <c r="D19" s="642"/>
      <c r="E19" s="642"/>
      <c r="F19" s="72"/>
      <c r="G19" s="108"/>
      <c r="H19" s="13"/>
    </row>
    <row r="20" spans="1:8" ht="12.75" thickBot="1">
      <c r="A20" s="644" t="str">
        <f>'Suivi E2'!A10:C10</f>
        <v>3) Sauvetage de 20 mètres  </v>
      </c>
      <c r="B20" s="645"/>
      <c r="C20" s="645"/>
      <c r="D20" s="645"/>
      <c r="E20" s="645"/>
      <c r="F20" s="116">
        <f>'Suivi E2'!D10</f>
        <v>10</v>
      </c>
      <c r="G20" s="40">
        <f>'Suivi E2'!F10</f>
        <v>0</v>
      </c>
      <c r="H20" s="13"/>
    </row>
    <row r="21" spans="1:8" ht="13.5" thickBot="1">
      <c r="A21" s="689" t="str">
        <f>'Suivi E2'!A11:C11</f>
        <v>Moyenne générale</v>
      </c>
      <c r="B21" s="690"/>
      <c r="C21" s="690"/>
      <c r="D21" s="690"/>
      <c r="E21" s="690"/>
      <c r="F21" s="130">
        <f>'Suivi E2'!D11</f>
        <v>10</v>
      </c>
      <c r="G21" s="88" t="e">
        <f>'Suivi E2'!F11</f>
        <v>#DIV/0!</v>
      </c>
      <c r="H21" s="13"/>
    </row>
    <row r="22" spans="1:8" ht="12.75">
      <c r="A22" s="691" t="str">
        <f>'Suivi E2'!A12</f>
        <v>Module PEDAGOGIE du E1 (pratique + théorie P1) </v>
      </c>
      <c r="B22" s="692"/>
      <c r="C22" s="692"/>
      <c r="D22" s="692"/>
      <c r="E22" s="692"/>
      <c r="F22" s="156"/>
      <c r="G22" s="156"/>
      <c r="H22" s="13"/>
    </row>
    <row r="23" spans="1:8" ht="12.75">
      <c r="A23" s="685" t="str">
        <f>'Suivi E2'!A13:C13</f>
        <v>1) Pédagogie préparatoire (sans scaphandre). </v>
      </c>
      <c r="B23" s="686"/>
      <c r="C23" s="686"/>
      <c r="D23" s="686"/>
      <c r="E23" s="686"/>
      <c r="F23" s="157">
        <f>'Suivi E2'!D13</f>
        <v>10</v>
      </c>
      <c r="G23" s="157">
        <f>'Suivi E2'!F13</f>
        <v>0</v>
      </c>
      <c r="H23" s="13"/>
    </row>
    <row r="24" spans="1:8" ht="12.75">
      <c r="A24" s="685" t="str">
        <f>'Suivi E2'!A14:C14</f>
        <v>2) Pédagogie pratique. </v>
      </c>
      <c r="B24" s="686"/>
      <c r="C24" s="686"/>
      <c r="D24" s="686"/>
      <c r="E24" s="686"/>
      <c r="F24" s="157">
        <f>'Suivi E2'!D14</f>
        <v>10</v>
      </c>
      <c r="G24" s="157">
        <f>'Suivi E2'!F14</f>
        <v>0</v>
      </c>
      <c r="H24" s="13"/>
    </row>
    <row r="25" spans="1:8" ht="12.75">
      <c r="A25" s="685" t="str">
        <f>'Suivi E2'!A15:C15</f>
        <v>3) Conduite d’un baptême. </v>
      </c>
      <c r="B25" s="686"/>
      <c r="C25" s="686"/>
      <c r="D25" s="686"/>
      <c r="E25" s="686"/>
      <c r="F25" s="157">
        <f>'Suivi E2'!D15</f>
        <v>10</v>
      </c>
      <c r="G25" s="157">
        <f>'Suivi E2'!F15</f>
        <v>0</v>
      </c>
      <c r="H25" s="13"/>
    </row>
    <row r="26" spans="1:8" ht="13.5" thickBot="1">
      <c r="A26" s="687" t="str">
        <f>'Suivi E2'!A16:C16</f>
        <v>4) Pédagogie théorique. </v>
      </c>
      <c r="B26" s="688"/>
      <c r="C26" s="688"/>
      <c r="D26" s="688"/>
      <c r="E26" s="688"/>
      <c r="F26" s="158">
        <f>'Suivi E2'!D16</f>
        <v>10</v>
      </c>
      <c r="G26" s="158">
        <f>'Suivi E2'!F16</f>
        <v>0</v>
      </c>
      <c r="H26" s="13"/>
    </row>
    <row r="27" spans="1:8" ht="12.75">
      <c r="A27" s="691" t="str">
        <f>'Suivi E2'!A17:C17</f>
        <v>Module DIRECTION du E1</v>
      </c>
      <c r="B27" s="692"/>
      <c r="C27" s="692"/>
      <c r="D27" s="692"/>
      <c r="E27" s="692"/>
      <c r="F27" s="159"/>
      <c r="G27" s="159"/>
      <c r="H27" s="13"/>
    </row>
    <row r="28" spans="1:8" ht="13.5" thickBot="1">
      <c r="A28" s="685" t="str">
        <f>'Suivi E2'!A18:C18</f>
        <v>5) Organisation et Direction d’une séance </v>
      </c>
      <c r="B28" s="686"/>
      <c r="C28" s="686"/>
      <c r="D28" s="686"/>
      <c r="E28" s="686"/>
      <c r="F28" s="158">
        <f>'Suivi E2'!D18</f>
        <v>10</v>
      </c>
      <c r="G28" s="158">
        <f>'Suivi E2'!F19</f>
        <v>0</v>
      </c>
      <c r="H28" s="13"/>
    </row>
    <row r="29" spans="1:8" ht="12.75">
      <c r="A29" s="691" t="str">
        <f>'Suivi E2'!A19:C19</f>
        <v>Module SAUVETAGE du E1</v>
      </c>
      <c r="B29" s="692"/>
      <c r="C29" s="692"/>
      <c r="D29" s="692"/>
      <c r="E29" s="692"/>
      <c r="F29" s="157"/>
      <c r="G29" s="157"/>
      <c r="H29" s="13"/>
    </row>
    <row r="30" spans="1:8" ht="12.75">
      <c r="A30" s="685" t="str">
        <f>'Suivi E2'!A20:C20</f>
        <v>6) Sauvetage mannequin en PMT </v>
      </c>
      <c r="B30" s="686"/>
      <c r="C30" s="686"/>
      <c r="D30" s="686"/>
      <c r="E30" s="686"/>
      <c r="F30" s="157" t="str">
        <f>'Suivi E2'!D20</f>
        <v>Fait</v>
      </c>
      <c r="G30" s="157">
        <f>'Suivi E2'!F20</f>
        <v>0</v>
      </c>
      <c r="H30" s="13"/>
    </row>
    <row r="31" spans="1:8" ht="13.5" thickBot="1">
      <c r="A31" s="687" t="str">
        <f>'Suivi E2'!A21:C21</f>
        <v>7) Sauvetage en scaphandre   </v>
      </c>
      <c r="B31" s="688"/>
      <c r="C31" s="688"/>
      <c r="D31" s="688"/>
      <c r="E31" s="688"/>
      <c r="F31" s="158">
        <f>'Suivi E2'!D21</f>
        <v>10</v>
      </c>
      <c r="G31" s="158">
        <f>'Suivi E2'!F21</f>
        <v>0</v>
      </c>
      <c r="H31" s="13"/>
    </row>
    <row r="32" spans="1:8" ht="12.75">
      <c r="A32" s="691" t="str">
        <f>'Suivi E2'!A22:C22</f>
        <v>Module THEORIE  du E1</v>
      </c>
      <c r="B32" s="692"/>
      <c r="C32" s="692"/>
      <c r="D32" s="692"/>
      <c r="E32" s="692"/>
      <c r="F32" s="159"/>
      <c r="G32" s="159"/>
      <c r="H32" s="13"/>
    </row>
    <row r="33" spans="1:8" ht="12.75">
      <c r="A33" s="685" t="str">
        <f>'Suivi E2'!A23:C23</f>
        <v>8) Réglementation et organisation d’une séance</v>
      </c>
      <c r="B33" s="686"/>
      <c r="C33" s="686"/>
      <c r="D33" s="686"/>
      <c r="E33" s="686"/>
      <c r="F33" s="157">
        <f>'Suivi E2'!D23</f>
        <v>10</v>
      </c>
      <c r="G33" s="157">
        <f>'Suivi E2'!F23</f>
        <v>0</v>
      </c>
      <c r="H33" s="13"/>
    </row>
    <row r="34" spans="1:8" ht="13.5" thickBot="1">
      <c r="A34" s="687" t="str">
        <f>'Suivi E2'!A24:C24</f>
        <v>9) Accidents de plongée </v>
      </c>
      <c r="B34" s="688"/>
      <c r="C34" s="688"/>
      <c r="D34" s="688"/>
      <c r="E34" s="688"/>
      <c r="F34" s="158">
        <f>'Suivi E2'!D24</f>
        <v>10</v>
      </c>
      <c r="G34" s="158">
        <f>'Suivi E2'!F24</f>
        <v>0</v>
      </c>
      <c r="H34" s="13"/>
    </row>
    <row r="35" spans="1:8" ht="12.75">
      <c r="A35" s="140"/>
      <c r="B35" s="141"/>
      <c r="C35" s="141"/>
      <c r="D35" s="141"/>
      <c r="E35" s="141"/>
      <c r="F35" s="112"/>
      <c r="G35" s="148"/>
      <c r="H35" s="13"/>
    </row>
    <row r="36" spans="1:8" ht="12">
      <c r="A36" s="693" t="s">
        <v>213</v>
      </c>
      <c r="B36" s="694"/>
      <c r="C36" s="694"/>
      <c r="D36" s="694"/>
      <c r="E36" s="694"/>
      <c r="F36" s="694"/>
      <c r="G36" s="695"/>
      <c r="H36" s="13"/>
    </row>
    <row r="37" spans="1:7" ht="12">
      <c r="A37" s="693"/>
      <c r="B37" s="694"/>
      <c r="C37" s="694"/>
      <c r="D37" s="694"/>
      <c r="E37" s="694"/>
      <c r="F37" s="694"/>
      <c r="G37" s="695"/>
    </row>
    <row r="38" spans="1:7" ht="12.75">
      <c r="A38" s="527" t="s">
        <v>42</v>
      </c>
      <c r="B38" s="528"/>
      <c r="C38" s="529" t="str">
        <f>'Tableau de bord'!D3</f>
        <v>xxxxxxxxxxxxxxxxxxxxxxxx</v>
      </c>
      <c r="D38" s="529"/>
      <c r="E38" s="537" t="str">
        <f>'Tableau de bord'!D2</f>
        <v>xxxxxxxxxxxxxxxxxxxxxxxx</v>
      </c>
      <c r="F38" s="537"/>
      <c r="G38" s="538"/>
    </row>
    <row r="39" spans="1:7" ht="12">
      <c r="A39" s="555" t="s">
        <v>43</v>
      </c>
      <c r="B39" s="556"/>
      <c r="C39" s="556"/>
      <c r="D39" s="556"/>
      <c r="E39" s="556"/>
      <c r="F39" s="556"/>
      <c r="G39" s="557"/>
    </row>
    <row r="40" spans="1:7" ht="12">
      <c r="A40" s="555"/>
      <c r="B40" s="556"/>
      <c r="C40" s="556"/>
      <c r="D40" s="556"/>
      <c r="E40" s="556"/>
      <c r="F40" s="556"/>
      <c r="G40" s="557"/>
    </row>
    <row r="41" spans="1:7" ht="12.75">
      <c r="A41" s="78" t="s">
        <v>44</v>
      </c>
      <c r="B41" s="50" t="s">
        <v>71</v>
      </c>
      <c r="C41" s="528" t="s">
        <v>3</v>
      </c>
      <c r="D41" s="528"/>
      <c r="E41" s="528" t="s">
        <v>4</v>
      </c>
      <c r="F41" s="528"/>
      <c r="G41" s="80" t="s">
        <v>5</v>
      </c>
    </row>
    <row r="42" spans="1:7" ht="12">
      <c r="A42" s="81"/>
      <c r="B42" s="33"/>
      <c r="C42" s="33"/>
      <c r="D42" s="33"/>
      <c r="E42" s="33"/>
      <c r="F42" s="33"/>
      <c r="G42" s="82"/>
    </row>
    <row r="43" spans="1:7" ht="22.5">
      <c r="A43" s="561" t="str">
        <f>'Tableau de bord'!D4</f>
        <v>xxxxxxxxxxxxxxxxxxxxxxxx</v>
      </c>
      <c r="B43" s="83" t="str">
        <f>'Tableau de bord'!D5</f>
        <v>xxxxxxxxxxxxxxxxxxxxxxxx</v>
      </c>
      <c r="C43" s="562" t="str">
        <f>'Tableau de bord'!D6</f>
        <v>xxxxxxxxxxxxxxxxxxxxxxxx</v>
      </c>
      <c r="D43" s="562"/>
      <c r="E43" s="562" t="str">
        <f>'Tableau de bord'!D7</f>
        <v>xxxxxxxxxxxxxxxxxxxxxxxx</v>
      </c>
      <c r="F43" s="562"/>
      <c r="G43" s="84" t="str">
        <f>'Tableau de bord'!D8</f>
        <v>xxxxxxxxxxxxxxxxxxxxxxxx</v>
      </c>
    </row>
    <row r="44" spans="1:7" ht="12">
      <c r="A44" s="561"/>
      <c r="B44" s="33"/>
      <c r="C44" s="33"/>
      <c r="D44" s="33"/>
      <c r="E44" s="33"/>
      <c r="F44" s="33"/>
      <c r="G44" s="82"/>
    </row>
    <row r="45" spans="1:7" ht="12">
      <c r="A45" s="81"/>
      <c r="B45" s="33"/>
      <c r="C45" s="33"/>
      <c r="D45" s="33"/>
      <c r="E45" s="33"/>
      <c r="F45" s="33"/>
      <c r="G45" s="82"/>
    </row>
    <row r="46" spans="1:7" ht="12.75">
      <c r="A46" s="85"/>
      <c r="B46" s="33"/>
      <c r="C46" s="33"/>
      <c r="D46" s="33"/>
      <c r="E46" s="33"/>
      <c r="F46" s="33"/>
      <c r="G46" s="82"/>
    </row>
    <row r="47" spans="1:7" ht="12">
      <c r="A47" s="81"/>
      <c r="B47" s="33"/>
      <c r="C47" s="33"/>
      <c r="D47" s="33"/>
      <c r="E47" s="33"/>
      <c r="F47" s="33"/>
      <c r="G47" s="82"/>
    </row>
    <row r="48" spans="1:7" ht="12.75" thickBot="1">
      <c r="A48" s="86"/>
      <c r="B48" s="76"/>
      <c r="C48" s="76"/>
      <c r="D48" s="76"/>
      <c r="E48" s="76"/>
      <c r="F48" s="76"/>
      <c r="G48" s="77"/>
    </row>
    <row r="51" ht="12.75">
      <c r="A51" s="254" t="s">
        <v>183</v>
      </c>
    </row>
  </sheetData>
  <sheetProtection sheet="1"/>
  <mergeCells count="48">
    <mergeCell ref="A1:A4"/>
    <mergeCell ref="B1:G4"/>
    <mergeCell ref="A5:G5"/>
    <mergeCell ref="A7:B7"/>
    <mergeCell ref="C7:D7"/>
    <mergeCell ref="E7:G7"/>
    <mergeCell ref="A8:B8"/>
    <mergeCell ref="C8:D8"/>
    <mergeCell ref="E8:G8"/>
    <mergeCell ref="A9:B9"/>
    <mergeCell ref="C9:G9"/>
    <mergeCell ref="A10:B10"/>
    <mergeCell ref="C10:D10"/>
    <mergeCell ref="F10:G10"/>
    <mergeCell ref="A11:G12"/>
    <mergeCell ref="A13:E14"/>
    <mergeCell ref="F13:F14"/>
    <mergeCell ref="G13:G14"/>
    <mergeCell ref="A15:E15"/>
    <mergeCell ref="A16:E16"/>
    <mergeCell ref="A17:E17"/>
    <mergeCell ref="A18:F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43:A44"/>
    <mergeCell ref="C43:D43"/>
    <mergeCell ref="E43:F43"/>
    <mergeCell ref="E38:G38"/>
    <mergeCell ref="A36:G37"/>
    <mergeCell ref="A38:B38"/>
    <mergeCell ref="C38:D38"/>
    <mergeCell ref="A39:G40"/>
    <mergeCell ref="C41:D41"/>
    <mergeCell ref="E41:F41"/>
  </mergeCells>
  <hyperlinks>
    <hyperlink ref="A51" location="'Suivi E2'!A1" display="Suivi E2"/>
  </hyperlinks>
  <printOptions/>
  <pageMargins left="0.39375" right="0.39375" top="0.39375" bottom="0.39375" header="0.5118055555555555" footer="0.5118055555555555"/>
  <pageSetup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H51"/>
  <sheetViews>
    <sheetView zoomScalePageLayoutView="0" workbookViewId="0" topLeftCell="A22">
      <selection activeCell="C38" sqref="C38:G38"/>
    </sheetView>
  </sheetViews>
  <sheetFormatPr defaultColWidth="9.140625" defaultRowHeight="12.75"/>
  <cols>
    <col min="1" max="1" width="10.57421875" style="23" customWidth="1"/>
    <col min="2" max="2" width="15.57421875" style="23" customWidth="1"/>
    <col min="3" max="6" width="10.57421875" style="23" customWidth="1"/>
    <col min="7" max="7" width="20.57421875" style="23" customWidth="1"/>
    <col min="8" max="8" width="13.57421875" style="23" customWidth="1"/>
    <col min="9" max="16384" width="9.140625" style="23" customWidth="1"/>
  </cols>
  <sheetData>
    <row r="1" spans="1:7" ht="12.75" customHeight="1">
      <c r="A1" s="581" t="s">
        <v>34</v>
      </c>
      <c r="B1" s="586" t="s">
        <v>211</v>
      </c>
      <c r="C1" s="587"/>
      <c r="D1" s="587"/>
      <c r="E1" s="587"/>
      <c r="F1" s="587"/>
      <c r="G1" s="588"/>
    </row>
    <row r="2" spans="1:7" ht="12.75" customHeight="1">
      <c r="A2" s="582"/>
      <c r="B2" s="589"/>
      <c r="C2" s="590"/>
      <c r="D2" s="590"/>
      <c r="E2" s="590"/>
      <c r="F2" s="590"/>
      <c r="G2" s="591"/>
    </row>
    <row r="3" spans="1:7" ht="12.75" customHeight="1">
      <c r="A3" s="582"/>
      <c r="B3" s="589"/>
      <c r="C3" s="590"/>
      <c r="D3" s="590"/>
      <c r="E3" s="590"/>
      <c r="F3" s="590"/>
      <c r="G3" s="591"/>
    </row>
    <row r="4" spans="1:7" ht="12.75" customHeight="1" thickBot="1">
      <c r="A4" s="582"/>
      <c r="B4" s="592"/>
      <c r="C4" s="593"/>
      <c r="D4" s="593"/>
      <c r="E4" s="593"/>
      <c r="F4" s="593"/>
      <c r="G4" s="594"/>
    </row>
    <row r="5" spans="1:7" ht="30" customHeight="1" thickBot="1">
      <c r="A5" s="583" t="s">
        <v>70</v>
      </c>
      <c r="B5" s="584"/>
      <c r="C5" s="584"/>
      <c r="D5" s="584"/>
      <c r="E5" s="584"/>
      <c r="F5" s="584"/>
      <c r="G5" s="585"/>
    </row>
    <row r="6" spans="1:7" ht="15" customHeight="1">
      <c r="A6" s="103"/>
      <c r="B6" s="34"/>
      <c r="C6" s="34"/>
      <c r="D6" s="34"/>
      <c r="E6" s="34"/>
      <c r="F6" s="34"/>
      <c r="G6" s="104"/>
    </row>
    <row r="7" spans="1:8" ht="24" customHeight="1">
      <c r="A7" s="531" t="s">
        <v>35</v>
      </c>
      <c r="B7" s="532"/>
      <c r="C7" s="629">
        <f>'Liste candidats'!B30</f>
        <v>0</v>
      </c>
      <c r="D7" s="629"/>
      <c r="E7" s="629">
        <f>'Liste candidats'!C30</f>
        <v>0</v>
      </c>
      <c r="F7" s="629"/>
      <c r="G7" s="630"/>
      <c r="H7" s="13"/>
    </row>
    <row r="8" spans="1:8" ht="24.75" customHeight="1">
      <c r="A8" s="531" t="s">
        <v>36</v>
      </c>
      <c r="B8" s="532"/>
      <c r="C8" s="666">
        <f>'Liste candidats'!D30</f>
        <v>0</v>
      </c>
      <c r="D8" s="666"/>
      <c r="E8" s="629">
        <f>'Liste candidats'!G30</f>
        <v>0</v>
      </c>
      <c r="F8" s="629"/>
      <c r="G8" s="630"/>
      <c r="H8" s="13"/>
    </row>
    <row r="9" spans="1:8" ht="24" customHeight="1">
      <c r="A9" s="531" t="s">
        <v>37</v>
      </c>
      <c r="B9" s="532"/>
      <c r="C9" s="627">
        <f>'Liste candidats'!H30</f>
        <v>0</v>
      </c>
      <c r="D9" s="627"/>
      <c r="E9" s="627"/>
      <c r="F9" s="627"/>
      <c r="G9" s="628"/>
      <c r="H9" s="13"/>
    </row>
    <row r="10" spans="1:8" ht="23.25" customHeight="1">
      <c r="A10" s="650" t="s">
        <v>38</v>
      </c>
      <c r="B10" s="651"/>
      <c r="C10" s="629">
        <f>'Liste candidats'!F30</f>
        <v>0</v>
      </c>
      <c r="D10" s="629"/>
      <c r="E10" s="60" t="s">
        <v>39</v>
      </c>
      <c r="F10" s="629">
        <f>'Liste candidats'!G30</f>
        <v>0</v>
      </c>
      <c r="G10" s="630"/>
      <c r="H10" s="13"/>
    </row>
    <row r="11" spans="1:8" ht="12.75" customHeight="1">
      <c r="A11" s="652" t="s">
        <v>212</v>
      </c>
      <c r="B11" s="653"/>
      <c r="C11" s="653"/>
      <c r="D11" s="653"/>
      <c r="E11" s="653"/>
      <c r="F11" s="653"/>
      <c r="G11" s="654"/>
      <c r="H11" s="13"/>
    </row>
    <row r="12" spans="1:8" ht="30.75" customHeight="1" thickBot="1">
      <c r="A12" s="652"/>
      <c r="B12" s="653"/>
      <c r="C12" s="653"/>
      <c r="D12" s="653"/>
      <c r="E12" s="653"/>
      <c r="F12" s="653"/>
      <c r="G12" s="654"/>
      <c r="H12" s="13"/>
    </row>
    <row r="13" spans="1:8" ht="12.75" customHeight="1">
      <c r="A13" s="655"/>
      <c r="B13" s="656"/>
      <c r="C13" s="656"/>
      <c r="D13" s="656"/>
      <c r="E13" s="657"/>
      <c r="F13" s="661" t="s">
        <v>65</v>
      </c>
      <c r="G13" s="663" t="s">
        <v>54</v>
      </c>
      <c r="H13" s="13"/>
    </row>
    <row r="14" spans="1:8" ht="12.75" customHeight="1" thickBot="1">
      <c r="A14" s="658"/>
      <c r="B14" s="659"/>
      <c r="C14" s="659"/>
      <c r="D14" s="659"/>
      <c r="E14" s="660"/>
      <c r="F14" s="662"/>
      <c r="G14" s="664"/>
      <c r="H14" s="13"/>
    </row>
    <row r="15" spans="1:8" ht="12.75">
      <c r="A15" s="665" t="str">
        <f>'Suivi E2'!A5:L5</f>
        <v>Module PEDAGOGIE </v>
      </c>
      <c r="B15" s="642"/>
      <c r="C15" s="642"/>
      <c r="D15" s="642"/>
      <c r="E15" s="642"/>
      <c r="F15" s="39"/>
      <c r="G15" s="79"/>
      <c r="H15" s="13"/>
    </row>
    <row r="16" spans="1:8" ht="12">
      <c r="A16" s="644" t="str">
        <f>'Suivi E2'!A6:C6</f>
        <v>1) Pédagogie pratique dans l’espace 0 – 20m </v>
      </c>
      <c r="B16" s="645"/>
      <c r="C16" s="645"/>
      <c r="D16" s="645"/>
      <c r="E16" s="645"/>
      <c r="F16" s="116">
        <f>'Suivi E2'!D6</f>
        <v>10</v>
      </c>
      <c r="G16" s="105">
        <f>'Suivi E2'!G6</f>
        <v>0</v>
      </c>
      <c r="H16" s="13"/>
    </row>
    <row r="17" spans="1:8" ht="12.75" thickBot="1">
      <c r="A17" s="644" t="str">
        <f>'Suivi E2'!A7:C7</f>
        <v>2) Pédagogie de la théorie </v>
      </c>
      <c r="B17" s="645"/>
      <c r="C17" s="645"/>
      <c r="D17" s="645"/>
      <c r="E17" s="645"/>
      <c r="F17" s="116">
        <f>'Suivi E2'!D7</f>
        <v>10</v>
      </c>
      <c r="G17" s="105">
        <f>'Suivi E2'!G7</f>
        <v>0</v>
      </c>
      <c r="H17" s="13"/>
    </row>
    <row r="18" spans="1:8" ht="12.75" thickBot="1">
      <c r="A18" s="699" t="str">
        <f>'Suivi E2'!A8:C8</f>
        <v>Moyenne</v>
      </c>
      <c r="B18" s="700"/>
      <c r="C18" s="700"/>
      <c r="D18" s="700"/>
      <c r="E18" s="700"/>
      <c r="F18" s="701"/>
      <c r="G18" s="124" t="e">
        <f>'Suivi E2'!G8</f>
        <v>#DIV/0!</v>
      </c>
      <c r="H18" s="13"/>
    </row>
    <row r="19" spans="1:8" ht="12.75">
      <c r="A19" s="641" t="str">
        <f>'Suivi E2'!A9:L9</f>
        <v>Module SAUVETAGE </v>
      </c>
      <c r="B19" s="642"/>
      <c r="C19" s="642"/>
      <c r="D19" s="642"/>
      <c r="E19" s="642"/>
      <c r="F19" s="72"/>
      <c r="G19" s="108"/>
      <c r="H19" s="13"/>
    </row>
    <row r="20" spans="1:8" ht="12.75" thickBot="1">
      <c r="A20" s="644" t="str">
        <f>'Suivi E2'!A10:C10</f>
        <v>3) Sauvetage de 20 mètres  </v>
      </c>
      <c r="B20" s="645"/>
      <c r="C20" s="645"/>
      <c r="D20" s="645"/>
      <c r="E20" s="645"/>
      <c r="F20" s="116">
        <f>'Suivi E2'!D10</f>
        <v>10</v>
      </c>
      <c r="G20" s="40">
        <f>'Suivi E2'!G10</f>
        <v>0</v>
      </c>
      <c r="H20" s="13"/>
    </row>
    <row r="21" spans="1:8" ht="13.5" thickBot="1">
      <c r="A21" s="689" t="str">
        <f>'Suivi E2'!A11:C11</f>
        <v>Moyenne générale</v>
      </c>
      <c r="B21" s="690"/>
      <c r="C21" s="690"/>
      <c r="D21" s="690"/>
      <c r="E21" s="690"/>
      <c r="F21" s="130">
        <f>'Suivi E2'!D11</f>
        <v>10</v>
      </c>
      <c r="G21" s="88" t="e">
        <f>'Suivi E2'!G11</f>
        <v>#DIV/0!</v>
      </c>
      <c r="H21" s="13"/>
    </row>
    <row r="22" spans="1:8" ht="12.75">
      <c r="A22" s="691" t="str">
        <f>'Suivi E2'!A12</f>
        <v>Module PEDAGOGIE du E1 (pratique + théorie P1) </v>
      </c>
      <c r="B22" s="692"/>
      <c r="C22" s="692"/>
      <c r="D22" s="692"/>
      <c r="E22" s="692"/>
      <c r="F22" s="156"/>
      <c r="G22" s="156"/>
      <c r="H22" s="13"/>
    </row>
    <row r="23" spans="1:8" ht="12.75">
      <c r="A23" s="685" t="str">
        <f>'Suivi E2'!A13:C13</f>
        <v>1) Pédagogie préparatoire (sans scaphandre). </v>
      </c>
      <c r="B23" s="686"/>
      <c r="C23" s="686"/>
      <c r="D23" s="686"/>
      <c r="E23" s="686"/>
      <c r="F23" s="157">
        <f>'Suivi E2'!D13</f>
        <v>10</v>
      </c>
      <c r="G23" s="157">
        <f>'Suivi E2'!G13</f>
        <v>0</v>
      </c>
      <c r="H23" s="13"/>
    </row>
    <row r="24" spans="1:8" ht="12.75">
      <c r="A24" s="685" t="str">
        <f>'Suivi E2'!A14:C14</f>
        <v>2) Pédagogie pratique. </v>
      </c>
      <c r="B24" s="686"/>
      <c r="C24" s="686"/>
      <c r="D24" s="686"/>
      <c r="E24" s="686"/>
      <c r="F24" s="157">
        <f>'Suivi E2'!D14</f>
        <v>10</v>
      </c>
      <c r="G24" s="157">
        <f>'Suivi E2'!G14</f>
        <v>0</v>
      </c>
      <c r="H24" s="13"/>
    </row>
    <row r="25" spans="1:8" ht="12.75">
      <c r="A25" s="685" t="str">
        <f>'Suivi E2'!A15:C15</f>
        <v>3) Conduite d’un baptême. </v>
      </c>
      <c r="B25" s="686"/>
      <c r="C25" s="686"/>
      <c r="D25" s="686"/>
      <c r="E25" s="686"/>
      <c r="F25" s="157">
        <f>'Suivi E2'!D15</f>
        <v>10</v>
      </c>
      <c r="G25" s="157">
        <f>'Suivi E2'!G15</f>
        <v>0</v>
      </c>
      <c r="H25" s="13"/>
    </row>
    <row r="26" spans="1:8" ht="13.5" thickBot="1">
      <c r="A26" s="687" t="str">
        <f>'Suivi E2'!A16:C16</f>
        <v>4) Pédagogie théorique. </v>
      </c>
      <c r="B26" s="688"/>
      <c r="C26" s="688"/>
      <c r="D26" s="688"/>
      <c r="E26" s="688"/>
      <c r="F26" s="158">
        <f>'Suivi E2'!D16</f>
        <v>10</v>
      </c>
      <c r="G26" s="158">
        <f>'Suivi E2'!G16</f>
        <v>0</v>
      </c>
      <c r="H26" s="13"/>
    </row>
    <row r="27" spans="1:8" ht="12.75">
      <c r="A27" s="691" t="str">
        <f>'Suivi E2'!A17:C17</f>
        <v>Module DIRECTION du E1</v>
      </c>
      <c r="B27" s="692"/>
      <c r="C27" s="692"/>
      <c r="D27" s="692"/>
      <c r="E27" s="692"/>
      <c r="F27" s="159"/>
      <c r="G27" s="159"/>
      <c r="H27" s="13"/>
    </row>
    <row r="28" spans="1:8" ht="13.5" thickBot="1">
      <c r="A28" s="685" t="str">
        <f>'Suivi E2'!A18:C18</f>
        <v>5) Organisation et Direction d’une séance </v>
      </c>
      <c r="B28" s="686"/>
      <c r="C28" s="686"/>
      <c r="D28" s="686"/>
      <c r="E28" s="686"/>
      <c r="F28" s="158">
        <f>'Suivi E2'!D18</f>
        <v>10</v>
      </c>
      <c r="G28" s="158">
        <f>'Suivi E2'!G19</f>
        <v>0</v>
      </c>
      <c r="H28" s="13"/>
    </row>
    <row r="29" spans="1:8" ht="12.75">
      <c r="A29" s="691" t="str">
        <f>'Suivi E2'!A19:C19</f>
        <v>Module SAUVETAGE du E1</v>
      </c>
      <c r="B29" s="692"/>
      <c r="C29" s="692"/>
      <c r="D29" s="692"/>
      <c r="E29" s="692"/>
      <c r="F29" s="157"/>
      <c r="G29" s="157"/>
      <c r="H29" s="13"/>
    </row>
    <row r="30" spans="1:8" ht="12.75">
      <c r="A30" s="685" t="str">
        <f>'Suivi E2'!A20:C20</f>
        <v>6) Sauvetage mannequin en PMT </v>
      </c>
      <c r="B30" s="686"/>
      <c r="C30" s="686"/>
      <c r="D30" s="686"/>
      <c r="E30" s="686"/>
      <c r="F30" s="157" t="str">
        <f>'Suivi E2'!D20</f>
        <v>Fait</v>
      </c>
      <c r="G30" s="157">
        <f>'Suivi E2'!G20</f>
        <v>0</v>
      </c>
      <c r="H30" s="13"/>
    </row>
    <row r="31" spans="1:8" ht="13.5" thickBot="1">
      <c r="A31" s="687" t="str">
        <f>'Suivi E2'!A21:C21</f>
        <v>7) Sauvetage en scaphandre   </v>
      </c>
      <c r="B31" s="688"/>
      <c r="C31" s="688"/>
      <c r="D31" s="688"/>
      <c r="E31" s="688"/>
      <c r="F31" s="158">
        <f>'Suivi E2'!D21</f>
        <v>10</v>
      </c>
      <c r="G31" s="158">
        <f>'Suivi E2'!G21</f>
        <v>0</v>
      </c>
      <c r="H31" s="13"/>
    </row>
    <row r="32" spans="1:8" ht="12.75">
      <c r="A32" s="691" t="str">
        <f>'Suivi E2'!A22:C22</f>
        <v>Module THEORIE  du E1</v>
      </c>
      <c r="B32" s="692"/>
      <c r="C32" s="692"/>
      <c r="D32" s="692"/>
      <c r="E32" s="692"/>
      <c r="F32" s="159"/>
      <c r="G32" s="159"/>
      <c r="H32" s="13"/>
    </row>
    <row r="33" spans="1:8" ht="12.75">
      <c r="A33" s="685" t="str">
        <f>'Suivi E2'!A23:C23</f>
        <v>8) Réglementation et organisation d’une séance</v>
      </c>
      <c r="B33" s="686"/>
      <c r="C33" s="686"/>
      <c r="D33" s="686"/>
      <c r="E33" s="686"/>
      <c r="F33" s="157">
        <f>'Suivi E2'!D23</f>
        <v>10</v>
      </c>
      <c r="G33" s="157">
        <f>'Suivi E2'!G23</f>
        <v>0</v>
      </c>
      <c r="H33" s="13"/>
    </row>
    <row r="34" spans="1:8" ht="13.5" thickBot="1">
      <c r="A34" s="687" t="str">
        <f>'Suivi E2'!A24:C24</f>
        <v>9) Accidents de plongée </v>
      </c>
      <c r="B34" s="688"/>
      <c r="C34" s="688"/>
      <c r="D34" s="688"/>
      <c r="E34" s="688"/>
      <c r="F34" s="158">
        <f>'Suivi E2'!D24</f>
        <v>10</v>
      </c>
      <c r="G34" s="158">
        <f>'Suivi E2'!G24</f>
        <v>0</v>
      </c>
      <c r="H34" s="13"/>
    </row>
    <row r="35" spans="1:8" ht="12.75">
      <c r="A35" s="140"/>
      <c r="B35" s="141"/>
      <c r="C35" s="141"/>
      <c r="D35" s="141"/>
      <c r="E35" s="141"/>
      <c r="F35" s="112"/>
      <c r="G35" s="148"/>
      <c r="H35" s="13"/>
    </row>
    <row r="36" spans="1:8" ht="12">
      <c r="A36" s="693" t="s">
        <v>213</v>
      </c>
      <c r="B36" s="694"/>
      <c r="C36" s="694"/>
      <c r="D36" s="694"/>
      <c r="E36" s="694"/>
      <c r="F36" s="694"/>
      <c r="G36" s="695"/>
      <c r="H36" s="13"/>
    </row>
    <row r="37" spans="1:7" ht="12">
      <c r="A37" s="693"/>
      <c r="B37" s="694"/>
      <c r="C37" s="694"/>
      <c r="D37" s="694"/>
      <c r="E37" s="694"/>
      <c r="F37" s="694"/>
      <c r="G37" s="695"/>
    </row>
    <row r="38" spans="1:7" ht="12.75">
      <c r="A38" s="527" t="s">
        <v>42</v>
      </c>
      <c r="B38" s="528"/>
      <c r="C38" s="529" t="str">
        <f>'Tableau de bord'!D3</f>
        <v>xxxxxxxxxxxxxxxxxxxxxxxx</v>
      </c>
      <c r="D38" s="529"/>
      <c r="E38" s="537" t="str">
        <f>'Tableau de bord'!D2</f>
        <v>xxxxxxxxxxxxxxxxxxxxxxxx</v>
      </c>
      <c r="F38" s="537"/>
      <c r="G38" s="538"/>
    </row>
    <row r="39" spans="1:7" ht="12">
      <c r="A39" s="555" t="s">
        <v>43</v>
      </c>
      <c r="B39" s="556"/>
      <c r="C39" s="556"/>
      <c r="D39" s="556"/>
      <c r="E39" s="556"/>
      <c r="F39" s="556"/>
      <c r="G39" s="557"/>
    </row>
    <row r="40" spans="1:7" ht="12">
      <c r="A40" s="555"/>
      <c r="B40" s="556"/>
      <c r="C40" s="556"/>
      <c r="D40" s="556"/>
      <c r="E40" s="556"/>
      <c r="F40" s="556"/>
      <c r="G40" s="557"/>
    </row>
    <row r="41" spans="1:7" ht="12.75">
      <c r="A41" s="78" t="s">
        <v>44</v>
      </c>
      <c r="B41" s="50" t="s">
        <v>71</v>
      </c>
      <c r="C41" s="528" t="s">
        <v>3</v>
      </c>
      <c r="D41" s="528"/>
      <c r="E41" s="528" t="s">
        <v>4</v>
      </c>
      <c r="F41" s="528"/>
      <c r="G41" s="80" t="s">
        <v>5</v>
      </c>
    </row>
    <row r="42" spans="1:7" ht="12">
      <c r="A42" s="81"/>
      <c r="B42" s="33"/>
      <c r="C42" s="33"/>
      <c r="D42" s="33"/>
      <c r="E42" s="33"/>
      <c r="F42" s="33"/>
      <c r="G42" s="82"/>
    </row>
    <row r="43" spans="1:7" ht="22.5">
      <c r="A43" s="561" t="str">
        <f>'Tableau de bord'!D4</f>
        <v>xxxxxxxxxxxxxxxxxxxxxxxx</v>
      </c>
      <c r="B43" s="83" t="str">
        <f>'Tableau de bord'!D5</f>
        <v>xxxxxxxxxxxxxxxxxxxxxxxx</v>
      </c>
      <c r="C43" s="562" t="str">
        <f>'Tableau de bord'!D6</f>
        <v>xxxxxxxxxxxxxxxxxxxxxxxx</v>
      </c>
      <c r="D43" s="562"/>
      <c r="E43" s="562" t="str">
        <f>'Tableau de bord'!D7</f>
        <v>xxxxxxxxxxxxxxxxxxxxxxxx</v>
      </c>
      <c r="F43" s="562"/>
      <c r="G43" s="84" t="str">
        <f>'Tableau de bord'!D8</f>
        <v>xxxxxxxxxxxxxxxxxxxxxxxx</v>
      </c>
    </row>
    <row r="44" spans="1:7" ht="12">
      <c r="A44" s="561"/>
      <c r="B44" s="33"/>
      <c r="C44" s="33"/>
      <c r="D44" s="33"/>
      <c r="E44" s="33"/>
      <c r="F44" s="33"/>
      <c r="G44" s="82"/>
    </row>
    <row r="45" spans="1:7" ht="12">
      <c r="A45" s="81"/>
      <c r="B45" s="33"/>
      <c r="C45" s="33"/>
      <c r="D45" s="33"/>
      <c r="E45" s="33"/>
      <c r="F45" s="33"/>
      <c r="G45" s="82"/>
    </row>
    <row r="46" spans="1:7" ht="12.75">
      <c r="A46" s="85"/>
      <c r="B46" s="33"/>
      <c r="C46" s="33"/>
      <c r="D46" s="33"/>
      <c r="E46" s="33"/>
      <c r="F46" s="33"/>
      <c r="G46" s="82"/>
    </row>
    <row r="47" spans="1:7" ht="12">
      <c r="A47" s="81"/>
      <c r="B47" s="33"/>
      <c r="C47" s="33"/>
      <c r="D47" s="33"/>
      <c r="E47" s="33"/>
      <c r="F47" s="33"/>
      <c r="G47" s="82"/>
    </row>
    <row r="48" spans="1:7" ht="12.75" thickBot="1">
      <c r="A48" s="86"/>
      <c r="B48" s="76"/>
      <c r="C48" s="76"/>
      <c r="D48" s="76"/>
      <c r="E48" s="76"/>
      <c r="F48" s="76"/>
      <c r="G48" s="77"/>
    </row>
    <row r="51" ht="12.75">
      <c r="A51" s="254" t="s">
        <v>183</v>
      </c>
    </row>
  </sheetData>
  <sheetProtection sheet="1"/>
  <mergeCells count="48">
    <mergeCell ref="A1:A4"/>
    <mergeCell ref="B1:G4"/>
    <mergeCell ref="A5:G5"/>
    <mergeCell ref="A7:B7"/>
    <mergeCell ref="C7:D7"/>
    <mergeCell ref="E7:G7"/>
    <mergeCell ref="A8:B8"/>
    <mergeCell ref="C8:D8"/>
    <mergeCell ref="E8:G8"/>
    <mergeCell ref="A9:B9"/>
    <mergeCell ref="C9:G9"/>
    <mergeCell ref="A10:B10"/>
    <mergeCell ref="C10:D10"/>
    <mergeCell ref="F10:G10"/>
    <mergeCell ref="A11:G12"/>
    <mergeCell ref="A13:E14"/>
    <mergeCell ref="F13:F14"/>
    <mergeCell ref="G13:G14"/>
    <mergeCell ref="A15:E15"/>
    <mergeCell ref="A16:E16"/>
    <mergeCell ref="A17:E17"/>
    <mergeCell ref="A18:F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43:A44"/>
    <mergeCell ref="C43:D43"/>
    <mergeCell ref="E43:F43"/>
    <mergeCell ref="E38:G38"/>
    <mergeCell ref="A36:G37"/>
    <mergeCell ref="A38:B38"/>
    <mergeCell ref="C38:D38"/>
    <mergeCell ref="A39:G40"/>
    <mergeCell ref="C41:D41"/>
    <mergeCell ref="E41:F41"/>
  </mergeCells>
  <hyperlinks>
    <hyperlink ref="A51" location="'Suivi E2'!A1" display="Suivi E2"/>
  </hyperlinks>
  <printOptions/>
  <pageMargins left="0.39375" right="0.39375" top="0.39375" bottom="0.39375" header="0.5118055555555555" footer="0.5118055555555555"/>
  <pageSetup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/>
  </sheetPr>
  <dimension ref="A1:H51"/>
  <sheetViews>
    <sheetView zoomScalePageLayoutView="0" workbookViewId="0" topLeftCell="A31">
      <selection activeCell="C38" sqref="C38:G38"/>
    </sheetView>
  </sheetViews>
  <sheetFormatPr defaultColWidth="9.140625" defaultRowHeight="12.75"/>
  <cols>
    <col min="1" max="1" width="10.57421875" style="23" customWidth="1"/>
    <col min="2" max="2" width="15.57421875" style="23" customWidth="1"/>
    <col min="3" max="6" width="10.57421875" style="23" customWidth="1"/>
    <col min="7" max="7" width="20.57421875" style="23" customWidth="1"/>
    <col min="8" max="8" width="13.57421875" style="23" customWidth="1"/>
    <col min="9" max="16384" width="9.140625" style="23" customWidth="1"/>
  </cols>
  <sheetData>
    <row r="1" spans="1:7" ht="12.75" customHeight="1">
      <c r="A1" s="581" t="s">
        <v>34</v>
      </c>
      <c r="B1" s="586" t="s">
        <v>211</v>
      </c>
      <c r="C1" s="587"/>
      <c r="D1" s="587"/>
      <c r="E1" s="587"/>
      <c r="F1" s="587"/>
      <c r="G1" s="588"/>
    </row>
    <row r="2" spans="1:7" ht="12.75" customHeight="1">
      <c r="A2" s="582"/>
      <c r="B2" s="589"/>
      <c r="C2" s="590"/>
      <c r="D2" s="590"/>
      <c r="E2" s="590"/>
      <c r="F2" s="590"/>
      <c r="G2" s="591"/>
    </row>
    <row r="3" spans="1:7" ht="12.75" customHeight="1">
      <c r="A3" s="582"/>
      <c r="B3" s="589"/>
      <c r="C3" s="590"/>
      <c r="D3" s="590"/>
      <c r="E3" s="590"/>
      <c r="F3" s="590"/>
      <c r="G3" s="591"/>
    </row>
    <row r="4" spans="1:7" ht="12.75" customHeight="1" thickBot="1">
      <c r="A4" s="582"/>
      <c r="B4" s="592"/>
      <c r="C4" s="593"/>
      <c r="D4" s="593"/>
      <c r="E4" s="593"/>
      <c r="F4" s="593"/>
      <c r="G4" s="594"/>
    </row>
    <row r="5" spans="1:7" ht="30" customHeight="1" thickBot="1">
      <c r="A5" s="583" t="s">
        <v>70</v>
      </c>
      <c r="B5" s="584"/>
      <c r="C5" s="584"/>
      <c r="D5" s="584"/>
      <c r="E5" s="584"/>
      <c r="F5" s="584"/>
      <c r="G5" s="585"/>
    </row>
    <row r="6" spans="1:7" ht="15" customHeight="1">
      <c r="A6" s="103"/>
      <c r="B6" s="34"/>
      <c r="C6" s="34"/>
      <c r="D6" s="34"/>
      <c r="E6" s="34"/>
      <c r="F6" s="34"/>
      <c r="G6" s="104"/>
    </row>
    <row r="7" spans="1:8" ht="24" customHeight="1">
      <c r="A7" s="531" t="s">
        <v>35</v>
      </c>
      <c r="B7" s="532"/>
      <c r="C7" s="629">
        <f>'Liste candidats'!B31</f>
        <v>0</v>
      </c>
      <c r="D7" s="629"/>
      <c r="E7" s="629">
        <f>'Liste candidats'!C31</f>
        <v>0</v>
      </c>
      <c r="F7" s="629"/>
      <c r="G7" s="630"/>
      <c r="H7" s="13"/>
    </row>
    <row r="8" spans="1:8" ht="24.75" customHeight="1">
      <c r="A8" s="531" t="s">
        <v>36</v>
      </c>
      <c r="B8" s="532"/>
      <c r="C8" s="666">
        <f>'Liste candidats'!D31</f>
        <v>0</v>
      </c>
      <c r="D8" s="666"/>
      <c r="E8" s="629">
        <f>'Liste candidats'!E31</f>
        <v>0</v>
      </c>
      <c r="F8" s="629"/>
      <c r="G8" s="630"/>
      <c r="H8" s="13"/>
    </row>
    <row r="9" spans="1:8" ht="24" customHeight="1">
      <c r="A9" s="531" t="s">
        <v>37</v>
      </c>
      <c r="B9" s="532"/>
      <c r="C9" s="627">
        <f>'Liste candidats'!H31</f>
        <v>0</v>
      </c>
      <c r="D9" s="627"/>
      <c r="E9" s="627"/>
      <c r="F9" s="627"/>
      <c r="G9" s="628"/>
      <c r="H9" s="13"/>
    </row>
    <row r="10" spans="1:8" ht="23.25" customHeight="1">
      <c r="A10" s="650" t="s">
        <v>38</v>
      </c>
      <c r="B10" s="651"/>
      <c r="C10" s="629">
        <f>'Liste candidats'!F31</f>
        <v>0</v>
      </c>
      <c r="D10" s="629"/>
      <c r="E10" s="60" t="s">
        <v>39</v>
      </c>
      <c r="F10" s="629">
        <f>'Liste candidats'!G31</f>
        <v>0</v>
      </c>
      <c r="G10" s="630"/>
      <c r="H10" s="13"/>
    </row>
    <row r="11" spans="1:8" ht="12.75" customHeight="1">
      <c r="A11" s="652" t="s">
        <v>212</v>
      </c>
      <c r="B11" s="653"/>
      <c r="C11" s="653"/>
      <c r="D11" s="653"/>
      <c r="E11" s="653"/>
      <c r="F11" s="653"/>
      <c r="G11" s="654"/>
      <c r="H11" s="13"/>
    </row>
    <row r="12" spans="1:8" ht="30.75" customHeight="1" thickBot="1">
      <c r="A12" s="652"/>
      <c r="B12" s="653"/>
      <c r="C12" s="653"/>
      <c r="D12" s="653"/>
      <c r="E12" s="653"/>
      <c r="F12" s="653"/>
      <c r="G12" s="654"/>
      <c r="H12" s="13"/>
    </row>
    <row r="13" spans="1:8" ht="12.75" customHeight="1">
      <c r="A13" s="655"/>
      <c r="B13" s="656"/>
      <c r="C13" s="656"/>
      <c r="D13" s="656"/>
      <c r="E13" s="657"/>
      <c r="F13" s="661" t="s">
        <v>65</v>
      </c>
      <c r="G13" s="663" t="s">
        <v>54</v>
      </c>
      <c r="H13" s="13"/>
    </row>
    <row r="14" spans="1:8" ht="12.75" customHeight="1" thickBot="1">
      <c r="A14" s="658"/>
      <c r="B14" s="659"/>
      <c r="C14" s="659"/>
      <c r="D14" s="659"/>
      <c r="E14" s="660"/>
      <c r="F14" s="662"/>
      <c r="G14" s="664"/>
      <c r="H14" s="13"/>
    </row>
    <row r="15" spans="1:8" ht="12.75">
      <c r="A15" s="665" t="str">
        <f>'Suivi E2'!A5:L5</f>
        <v>Module PEDAGOGIE </v>
      </c>
      <c r="B15" s="642"/>
      <c r="C15" s="642"/>
      <c r="D15" s="642"/>
      <c r="E15" s="642"/>
      <c r="F15" s="39"/>
      <c r="G15" s="79"/>
      <c r="H15" s="13"/>
    </row>
    <row r="16" spans="1:8" ht="12">
      <c r="A16" s="644" t="str">
        <f>'Suivi E2'!A6:C6</f>
        <v>1) Pédagogie pratique dans l’espace 0 – 20m </v>
      </c>
      <c r="B16" s="645"/>
      <c r="C16" s="645"/>
      <c r="D16" s="645"/>
      <c r="E16" s="645"/>
      <c r="F16" s="116">
        <f>'Suivi E2'!D6</f>
        <v>10</v>
      </c>
      <c r="G16" s="105">
        <f>'Suivi E2'!H6</f>
        <v>0</v>
      </c>
      <c r="H16" s="13"/>
    </row>
    <row r="17" spans="1:8" ht="12.75" thickBot="1">
      <c r="A17" s="644" t="str">
        <f>'Suivi E2'!A7:C7</f>
        <v>2) Pédagogie de la théorie </v>
      </c>
      <c r="B17" s="645"/>
      <c r="C17" s="645"/>
      <c r="D17" s="645"/>
      <c r="E17" s="645"/>
      <c r="F17" s="116">
        <f>'Suivi E2'!D7</f>
        <v>10</v>
      </c>
      <c r="G17" s="105">
        <f>'Suivi E2'!H7</f>
        <v>0</v>
      </c>
      <c r="H17" s="13"/>
    </row>
    <row r="18" spans="1:8" ht="12.75" thickBot="1">
      <c r="A18" s="699" t="str">
        <f>'Suivi E2'!A8:C8</f>
        <v>Moyenne</v>
      </c>
      <c r="B18" s="700"/>
      <c r="C18" s="700"/>
      <c r="D18" s="700"/>
      <c r="E18" s="700"/>
      <c r="F18" s="701"/>
      <c r="G18" s="124" t="e">
        <f>'Suivi E2'!H8</f>
        <v>#DIV/0!</v>
      </c>
      <c r="H18" s="13"/>
    </row>
    <row r="19" spans="1:8" ht="12.75">
      <c r="A19" s="641" t="str">
        <f>'Suivi E2'!A9:L9</f>
        <v>Module SAUVETAGE </v>
      </c>
      <c r="B19" s="642"/>
      <c r="C19" s="642"/>
      <c r="D19" s="642"/>
      <c r="E19" s="642"/>
      <c r="F19" s="72"/>
      <c r="G19" s="108"/>
      <c r="H19" s="13"/>
    </row>
    <row r="20" spans="1:8" ht="12.75" thickBot="1">
      <c r="A20" s="644" t="str">
        <f>'Suivi E2'!A10:C10</f>
        <v>3) Sauvetage de 20 mètres  </v>
      </c>
      <c r="B20" s="645"/>
      <c r="C20" s="645"/>
      <c r="D20" s="645"/>
      <c r="E20" s="645"/>
      <c r="F20" s="116">
        <f>'Suivi E2'!D10</f>
        <v>10</v>
      </c>
      <c r="G20" s="40">
        <f>'Suivi E2'!H10</f>
        <v>0</v>
      </c>
      <c r="H20" s="13"/>
    </row>
    <row r="21" spans="1:8" ht="13.5" thickBot="1">
      <c r="A21" s="689" t="str">
        <f>'Suivi E2'!A11:C11</f>
        <v>Moyenne générale</v>
      </c>
      <c r="B21" s="690"/>
      <c r="C21" s="690"/>
      <c r="D21" s="690"/>
      <c r="E21" s="690"/>
      <c r="F21" s="130">
        <f>'Suivi E2'!D11</f>
        <v>10</v>
      </c>
      <c r="G21" s="88" t="e">
        <f>'Suivi E2'!H11</f>
        <v>#DIV/0!</v>
      </c>
      <c r="H21" s="13"/>
    </row>
    <row r="22" spans="1:8" ht="12.75">
      <c r="A22" s="691" t="str">
        <f>'Suivi E2'!A12</f>
        <v>Module PEDAGOGIE du E1 (pratique + théorie P1) </v>
      </c>
      <c r="B22" s="692"/>
      <c r="C22" s="692"/>
      <c r="D22" s="692"/>
      <c r="E22" s="692"/>
      <c r="F22" s="156"/>
      <c r="G22" s="156"/>
      <c r="H22" s="13"/>
    </row>
    <row r="23" spans="1:8" ht="12.75">
      <c r="A23" s="685" t="str">
        <f>'Suivi E2'!A13:C13</f>
        <v>1) Pédagogie préparatoire (sans scaphandre). </v>
      </c>
      <c r="B23" s="686"/>
      <c r="C23" s="686"/>
      <c r="D23" s="686"/>
      <c r="E23" s="686"/>
      <c r="F23" s="157">
        <f>'Suivi E2'!D13</f>
        <v>10</v>
      </c>
      <c r="G23" s="157">
        <f>'Suivi E2'!H13</f>
        <v>0</v>
      </c>
      <c r="H23" s="13"/>
    </row>
    <row r="24" spans="1:8" ht="12.75">
      <c r="A24" s="685" t="str">
        <f>'Suivi E2'!A14:C14</f>
        <v>2) Pédagogie pratique. </v>
      </c>
      <c r="B24" s="686"/>
      <c r="C24" s="686"/>
      <c r="D24" s="686"/>
      <c r="E24" s="686"/>
      <c r="F24" s="157">
        <f>'Suivi E2'!D14</f>
        <v>10</v>
      </c>
      <c r="G24" s="157">
        <f>'Suivi E2'!H14</f>
        <v>0</v>
      </c>
      <c r="H24" s="13"/>
    </row>
    <row r="25" spans="1:8" ht="12.75">
      <c r="A25" s="685" t="str">
        <f>'Suivi E2'!A15:C15</f>
        <v>3) Conduite d’un baptême. </v>
      </c>
      <c r="B25" s="686"/>
      <c r="C25" s="686"/>
      <c r="D25" s="686"/>
      <c r="E25" s="686"/>
      <c r="F25" s="157">
        <f>'Suivi E2'!D15</f>
        <v>10</v>
      </c>
      <c r="G25" s="157">
        <f>'Suivi E2'!H15</f>
        <v>0</v>
      </c>
      <c r="H25" s="13"/>
    </row>
    <row r="26" spans="1:8" ht="13.5" thickBot="1">
      <c r="A26" s="687" t="str">
        <f>'Suivi E2'!A16:C16</f>
        <v>4) Pédagogie théorique. </v>
      </c>
      <c r="B26" s="688"/>
      <c r="C26" s="688"/>
      <c r="D26" s="688"/>
      <c r="E26" s="688"/>
      <c r="F26" s="158">
        <f>'Suivi E2'!D16</f>
        <v>10</v>
      </c>
      <c r="G26" s="158">
        <f>'Suivi E2'!H16</f>
        <v>0</v>
      </c>
      <c r="H26" s="13"/>
    </row>
    <row r="27" spans="1:8" ht="12.75">
      <c r="A27" s="691" t="str">
        <f>'Suivi E2'!A17:C17</f>
        <v>Module DIRECTION du E1</v>
      </c>
      <c r="B27" s="692"/>
      <c r="C27" s="692"/>
      <c r="D27" s="692"/>
      <c r="E27" s="692"/>
      <c r="F27" s="159"/>
      <c r="G27" s="159"/>
      <c r="H27" s="13"/>
    </row>
    <row r="28" spans="1:8" ht="13.5" thickBot="1">
      <c r="A28" s="685" t="str">
        <f>'Suivi E2'!A18:C18</f>
        <v>5) Organisation et Direction d’une séance </v>
      </c>
      <c r="B28" s="686"/>
      <c r="C28" s="686"/>
      <c r="D28" s="686"/>
      <c r="E28" s="686"/>
      <c r="F28" s="158">
        <f>'Suivi E2'!D18</f>
        <v>10</v>
      </c>
      <c r="G28" s="158">
        <f>'Suivi E2'!H19</f>
        <v>0</v>
      </c>
      <c r="H28" s="13"/>
    </row>
    <row r="29" spans="1:8" ht="12.75">
      <c r="A29" s="691" t="str">
        <f>'Suivi E2'!A19:C19</f>
        <v>Module SAUVETAGE du E1</v>
      </c>
      <c r="B29" s="692"/>
      <c r="C29" s="692"/>
      <c r="D29" s="692"/>
      <c r="E29" s="692"/>
      <c r="F29" s="157"/>
      <c r="G29" s="157"/>
      <c r="H29" s="13"/>
    </row>
    <row r="30" spans="1:8" ht="12.75">
      <c r="A30" s="685" t="str">
        <f>'Suivi E2'!A20:C20</f>
        <v>6) Sauvetage mannequin en PMT </v>
      </c>
      <c r="B30" s="686"/>
      <c r="C30" s="686"/>
      <c r="D30" s="686"/>
      <c r="E30" s="686"/>
      <c r="F30" s="157" t="str">
        <f>'Suivi E2'!D20</f>
        <v>Fait</v>
      </c>
      <c r="G30" s="157">
        <f>'Suivi E2'!H20</f>
        <v>0</v>
      </c>
      <c r="H30" s="13"/>
    </row>
    <row r="31" spans="1:8" ht="13.5" thickBot="1">
      <c r="A31" s="687" t="str">
        <f>'Suivi E2'!A21:C21</f>
        <v>7) Sauvetage en scaphandre   </v>
      </c>
      <c r="B31" s="688"/>
      <c r="C31" s="688"/>
      <c r="D31" s="688"/>
      <c r="E31" s="688"/>
      <c r="F31" s="158">
        <f>'Suivi E2'!D21</f>
        <v>10</v>
      </c>
      <c r="G31" s="158">
        <f>'Suivi E2'!H21</f>
        <v>0</v>
      </c>
      <c r="H31" s="13"/>
    </row>
    <row r="32" spans="1:8" ht="12.75">
      <c r="A32" s="691" t="str">
        <f>'Suivi E2'!A22:C22</f>
        <v>Module THEORIE  du E1</v>
      </c>
      <c r="B32" s="692"/>
      <c r="C32" s="692"/>
      <c r="D32" s="692"/>
      <c r="E32" s="692"/>
      <c r="F32" s="159"/>
      <c r="G32" s="159"/>
      <c r="H32" s="13"/>
    </row>
    <row r="33" spans="1:8" ht="12.75">
      <c r="A33" s="685" t="str">
        <f>'Suivi E2'!A23:C23</f>
        <v>8) Réglementation et organisation d’une séance</v>
      </c>
      <c r="B33" s="686"/>
      <c r="C33" s="686"/>
      <c r="D33" s="686"/>
      <c r="E33" s="686"/>
      <c r="F33" s="157">
        <f>'Suivi E2'!D23</f>
        <v>10</v>
      </c>
      <c r="G33" s="157">
        <f>'Suivi E2'!H23</f>
        <v>0</v>
      </c>
      <c r="H33" s="13"/>
    </row>
    <row r="34" spans="1:8" ht="13.5" thickBot="1">
      <c r="A34" s="687" t="str">
        <f>'Suivi E2'!A24:C24</f>
        <v>9) Accidents de plongée </v>
      </c>
      <c r="B34" s="688"/>
      <c r="C34" s="688"/>
      <c r="D34" s="688"/>
      <c r="E34" s="688"/>
      <c r="F34" s="158">
        <f>'Suivi E2'!D24</f>
        <v>10</v>
      </c>
      <c r="G34" s="158">
        <f>'Suivi E2'!H24</f>
        <v>0</v>
      </c>
      <c r="H34" s="13"/>
    </row>
    <row r="35" spans="1:8" ht="12.75">
      <c r="A35" s="140"/>
      <c r="B35" s="141"/>
      <c r="C35" s="141"/>
      <c r="D35" s="141"/>
      <c r="E35" s="141"/>
      <c r="F35" s="112"/>
      <c r="G35" s="148"/>
      <c r="H35" s="13"/>
    </row>
    <row r="36" spans="1:8" ht="12">
      <c r="A36" s="693" t="s">
        <v>213</v>
      </c>
      <c r="B36" s="694"/>
      <c r="C36" s="694"/>
      <c r="D36" s="694"/>
      <c r="E36" s="694"/>
      <c r="F36" s="694"/>
      <c r="G36" s="695"/>
      <c r="H36" s="13"/>
    </row>
    <row r="37" spans="1:7" ht="12">
      <c r="A37" s="693"/>
      <c r="B37" s="694"/>
      <c r="C37" s="694"/>
      <c r="D37" s="694"/>
      <c r="E37" s="694"/>
      <c r="F37" s="694"/>
      <c r="G37" s="695"/>
    </row>
    <row r="38" spans="1:7" ht="12.75">
      <c r="A38" s="527" t="s">
        <v>42</v>
      </c>
      <c r="B38" s="528"/>
      <c r="C38" s="529" t="str">
        <f>'Tableau de bord'!D3</f>
        <v>xxxxxxxxxxxxxxxxxxxxxxxx</v>
      </c>
      <c r="D38" s="529"/>
      <c r="E38" s="537" t="str">
        <f>'Tableau de bord'!D2</f>
        <v>xxxxxxxxxxxxxxxxxxxxxxxx</v>
      </c>
      <c r="F38" s="537"/>
      <c r="G38" s="538"/>
    </row>
    <row r="39" spans="1:7" ht="12">
      <c r="A39" s="555" t="s">
        <v>43</v>
      </c>
      <c r="B39" s="556"/>
      <c r="C39" s="556"/>
      <c r="D39" s="556"/>
      <c r="E39" s="556"/>
      <c r="F39" s="556"/>
      <c r="G39" s="557"/>
    </row>
    <row r="40" spans="1:7" ht="12">
      <c r="A40" s="555"/>
      <c r="B40" s="556"/>
      <c r="C40" s="556"/>
      <c r="D40" s="556"/>
      <c r="E40" s="556"/>
      <c r="F40" s="556"/>
      <c r="G40" s="557"/>
    </row>
    <row r="41" spans="1:7" ht="12.75">
      <c r="A41" s="78" t="s">
        <v>44</v>
      </c>
      <c r="B41" s="50" t="s">
        <v>71</v>
      </c>
      <c r="C41" s="528" t="s">
        <v>3</v>
      </c>
      <c r="D41" s="528"/>
      <c r="E41" s="528" t="s">
        <v>4</v>
      </c>
      <c r="F41" s="528"/>
      <c r="G41" s="80" t="s">
        <v>5</v>
      </c>
    </row>
    <row r="42" spans="1:7" ht="12">
      <c r="A42" s="81"/>
      <c r="B42" s="33"/>
      <c r="C42" s="33"/>
      <c r="D42" s="33"/>
      <c r="E42" s="33"/>
      <c r="F42" s="33"/>
      <c r="G42" s="82"/>
    </row>
    <row r="43" spans="1:7" ht="22.5">
      <c r="A43" s="561" t="str">
        <f>'Tableau de bord'!D4</f>
        <v>xxxxxxxxxxxxxxxxxxxxxxxx</v>
      </c>
      <c r="B43" s="83" t="str">
        <f>'Tableau de bord'!D5</f>
        <v>xxxxxxxxxxxxxxxxxxxxxxxx</v>
      </c>
      <c r="C43" s="562" t="str">
        <f>'Tableau de bord'!D6</f>
        <v>xxxxxxxxxxxxxxxxxxxxxxxx</v>
      </c>
      <c r="D43" s="562"/>
      <c r="E43" s="562" t="str">
        <f>'Tableau de bord'!D7</f>
        <v>xxxxxxxxxxxxxxxxxxxxxxxx</v>
      </c>
      <c r="F43" s="562"/>
      <c r="G43" s="84" t="str">
        <f>'Tableau de bord'!D8</f>
        <v>xxxxxxxxxxxxxxxxxxxxxxxx</v>
      </c>
    </row>
    <row r="44" spans="1:7" ht="12">
      <c r="A44" s="561"/>
      <c r="B44" s="33"/>
      <c r="C44" s="33"/>
      <c r="D44" s="33"/>
      <c r="E44" s="33"/>
      <c r="F44" s="33"/>
      <c r="G44" s="82"/>
    </row>
    <row r="45" spans="1:7" ht="12">
      <c r="A45" s="81"/>
      <c r="B45" s="33"/>
      <c r="C45" s="33"/>
      <c r="D45" s="33"/>
      <c r="E45" s="33"/>
      <c r="F45" s="33"/>
      <c r="G45" s="82"/>
    </row>
    <row r="46" spans="1:7" ht="12.75">
      <c r="A46" s="85"/>
      <c r="B46" s="33"/>
      <c r="C46" s="33"/>
      <c r="D46" s="33"/>
      <c r="E46" s="33"/>
      <c r="F46" s="33"/>
      <c r="G46" s="82"/>
    </row>
    <row r="47" spans="1:7" ht="12">
      <c r="A47" s="81"/>
      <c r="B47" s="33"/>
      <c r="C47" s="33"/>
      <c r="D47" s="33"/>
      <c r="E47" s="33"/>
      <c r="F47" s="33"/>
      <c r="G47" s="82"/>
    </row>
    <row r="48" spans="1:7" ht="12.75" thickBot="1">
      <c r="A48" s="86"/>
      <c r="B48" s="76"/>
      <c r="C48" s="76"/>
      <c r="D48" s="76"/>
      <c r="E48" s="76"/>
      <c r="F48" s="76"/>
      <c r="G48" s="77"/>
    </row>
    <row r="51" ht="12.75">
      <c r="A51" s="254" t="s">
        <v>183</v>
      </c>
    </row>
  </sheetData>
  <sheetProtection sheet="1"/>
  <mergeCells count="48">
    <mergeCell ref="A1:A4"/>
    <mergeCell ref="B1:G4"/>
    <mergeCell ref="A5:G5"/>
    <mergeCell ref="A7:B7"/>
    <mergeCell ref="C7:D7"/>
    <mergeCell ref="E7:G7"/>
    <mergeCell ref="A8:B8"/>
    <mergeCell ref="C8:D8"/>
    <mergeCell ref="E8:G8"/>
    <mergeCell ref="A9:B9"/>
    <mergeCell ref="C9:G9"/>
    <mergeCell ref="A10:B10"/>
    <mergeCell ref="C10:D10"/>
    <mergeCell ref="F10:G10"/>
    <mergeCell ref="A11:G12"/>
    <mergeCell ref="A13:E14"/>
    <mergeCell ref="F13:F14"/>
    <mergeCell ref="G13:G14"/>
    <mergeCell ref="A15:E15"/>
    <mergeCell ref="A16:E16"/>
    <mergeCell ref="A17:E17"/>
    <mergeCell ref="A18:F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43:A44"/>
    <mergeCell ref="C43:D43"/>
    <mergeCell ref="E43:F43"/>
    <mergeCell ref="E38:G38"/>
    <mergeCell ref="A36:G37"/>
    <mergeCell ref="A38:B38"/>
    <mergeCell ref="C38:D38"/>
    <mergeCell ref="A39:G40"/>
    <mergeCell ref="C41:D41"/>
    <mergeCell ref="E41:F41"/>
  </mergeCells>
  <hyperlinks>
    <hyperlink ref="A51" location="'Suivi E2'!A1" display="Suivi E2"/>
  </hyperlinks>
  <printOptions/>
  <pageMargins left="0.39375" right="0.39375" top="0.39375" bottom="0.39375" header="0.5118055555555555" footer="0.5118055555555555"/>
  <pageSetup horizontalDpi="300" verticalDpi="3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/>
  </sheetPr>
  <dimension ref="A1:H51"/>
  <sheetViews>
    <sheetView zoomScalePageLayoutView="0" workbookViewId="0" topLeftCell="A24">
      <selection activeCell="C38" sqref="C38:G38"/>
    </sheetView>
  </sheetViews>
  <sheetFormatPr defaultColWidth="9.140625" defaultRowHeight="12.75"/>
  <cols>
    <col min="1" max="1" width="10.57421875" style="23" customWidth="1"/>
    <col min="2" max="2" width="15.57421875" style="23" customWidth="1"/>
    <col min="3" max="6" width="10.57421875" style="23" customWidth="1"/>
    <col min="7" max="7" width="20.57421875" style="23" customWidth="1"/>
    <col min="8" max="8" width="13.57421875" style="23" customWidth="1"/>
    <col min="9" max="16384" width="9.140625" style="23" customWidth="1"/>
  </cols>
  <sheetData>
    <row r="1" spans="1:7" ht="12.75" customHeight="1">
      <c r="A1" s="581" t="s">
        <v>34</v>
      </c>
      <c r="B1" s="586" t="s">
        <v>211</v>
      </c>
      <c r="C1" s="587"/>
      <c r="D1" s="587"/>
      <c r="E1" s="587"/>
      <c r="F1" s="587"/>
      <c r="G1" s="588"/>
    </row>
    <row r="2" spans="1:7" ht="12.75" customHeight="1">
      <c r="A2" s="582"/>
      <c r="B2" s="589"/>
      <c r="C2" s="590"/>
      <c r="D2" s="590"/>
      <c r="E2" s="590"/>
      <c r="F2" s="590"/>
      <c r="G2" s="591"/>
    </row>
    <row r="3" spans="1:7" ht="12.75" customHeight="1">
      <c r="A3" s="582"/>
      <c r="B3" s="589"/>
      <c r="C3" s="590"/>
      <c r="D3" s="590"/>
      <c r="E3" s="590"/>
      <c r="F3" s="590"/>
      <c r="G3" s="591"/>
    </row>
    <row r="4" spans="1:7" ht="12.75" customHeight="1" thickBot="1">
      <c r="A4" s="582"/>
      <c r="B4" s="592"/>
      <c r="C4" s="593"/>
      <c r="D4" s="593"/>
      <c r="E4" s="593"/>
      <c r="F4" s="593"/>
      <c r="G4" s="594"/>
    </row>
    <row r="5" spans="1:7" ht="30" customHeight="1" thickBot="1">
      <c r="A5" s="583" t="s">
        <v>70</v>
      </c>
      <c r="B5" s="584"/>
      <c r="C5" s="584"/>
      <c r="D5" s="584"/>
      <c r="E5" s="584"/>
      <c r="F5" s="584"/>
      <c r="G5" s="585"/>
    </row>
    <row r="6" spans="1:7" ht="15" customHeight="1">
      <c r="A6" s="103"/>
      <c r="B6" s="34"/>
      <c r="C6" s="34"/>
      <c r="D6" s="34"/>
      <c r="E6" s="34"/>
      <c r="F6" s="34"/>
      <c r="G6" s="104"/>
    </row>
    <row r="7" spans="1:8" ht="24" customHeight="1">
      <c r="A7" s="531" t="s">
        <v>35</v>
      </c>
      <c r="B7" s="532"/>
      <c r="C7" s="629">
        <f>'Liste candidats'!B32</f>
        <v>0</v>
      </c>
      <c r="D7" s="629"/>
      <c r="E7" s="629">
        <f>'Liste candidats'!C32</f>
        <v>0</v>
      </c>
      <c r="F7" s="629"/>
      <c r="G7" s="630"/>
      <c r="H7" s="13"/>
    </row>
    <row r="8" spans="1:8" ht="24.75" customHeight="1">
      <c r="A8" s="531" t="s">
        <v>36</v>
      </c>
      <c r="B8" s="532"/>
      <c r="C8" s="666">
        <f>'Liste candidats'!D32</f>
        <v>0</v>
      </c>
      <c r="D8" s="666"/>
      <c r="E8" s="629">
        <f>'Liste candidats'!E32</f>
        <v>0</v>
      </c>
      <c r="F8" s="629"/>
      <c r="G8" s="630"/>
      <c r="H8" s="13"/>
    </row>
    <row r="9" spans="1:8" ht="24" customHeight="1">
      <c r="A9" s="531" t="s">
        <v>37</v>
      </c>
      <c r="B9" s="532"/>
      <c r="C9" s="627">
        <f>'Liste candidats'!H32</f>
        <v>0</v>
      </c>
      <c r="D9" s="627"/>
      <c r="E9" s="627"/>
      <c r="F9" s="627"/>
      <c r="G9" s="628"/>
      <c r="H9" s="13"/>
    </row>
    <row r="10" spans="1:8" ht="23.25" customHeight="1">
      <c r="A10" s="650" t="s">
        <v>38</v>
      </c>
      <c r="B10" s="651"/>
      <c r="C10" s="629">
        <f>'Liste candidats'!F32</f>
        <v>0</v>
      </c>
      <c r="D10" s="629"/>
      <c r="E10" s="60" t="s">
        <v>39</v>
      </c>
      <c r="F10" s="629">
        <f>'Liste candidats'!G32</f>
        <v>0</v>
      </c>
      <c r="G10" s="630"/>
      <c r="H10" s="13"/>
    </row>
    <row r="11" spans="1:8" ht="12.75" customHeight="1">
      <c r="A11" s="652" t="s">
        <v>212</v>
      </c>
      <c r="B11" s="653"/>
      <c r="C11" s="653"/>
      <c r="D11" s="653"/>
      <c r="E11" s="653"/>
      <c r="F11" s="653"/>
      <c r="G11" s="654"/>
      <c r="H11" s="13"/>
    </row>
    <row r="12" spans="1:8" ht="30.75" customHeight="1" thickBot="1">
      <c r="A12" s="652"/>
      <c r="B12" s="653"/>
      <c r="C12" s="653"/>
      <c r="D12" s="653"/>
      <c r="E12" s="653"/>
      <c r="F12" s="653"/>
      <c r="G12" s="654"/>
      <c r="H12" s="13"/>
    </row>
    <row r="13" spans="1:8" ht="12.75" customHeight="1">
      <c r="A13" s="655"/>
      <c r="B13" s="656"/>
      <c r="C13" s="656"/>
      <c r="D13" s="656"/>
      <c r="E13" s="657"/>
      <c r="F13" s="661" t="s">
        <v>65</v>
      </c>
      <c r="G13" s="663" t="s">
        <v>54</v>
      </c>
      <c r="H13" s="13"/>
    </row>
    <row r="14" spans="1:8" ht="12.75" customHeight="1" thickBot="1">
      <c r="A14" s="658"/>
      <c r="B14" s="659"/>
      <c r="C14" s="659"/>
      <c r="D14" s="659"/>
      <c r="E14" s="660"/>
      <c r="F14" s="662"/>
      <c r="G14" s="664"/>
      <c r="H14" s="13"/>
    </row>
    <row r="15" spans="1:8" ht="12.75">
      <c r="A15" s="665" t="str">
        <f>'Suivi E2'!A5:L5</f>
        <v>Module PEDAGOGIE </v>
      </c>
      <c r="B15" s="642"/>
      <c r="C15" s="642"/>
      <c r="D15" s="642"/>
      <c r="E15" s="642"/>
      <c r="F15" s="39"/>
      <c r="G15" s="79"/>
      <c r="H15" s="13"/>
    </row>
    <row r="16" spans="1:8" ht="12">
      <c r="A16" s="644" t="str">
        <f>'Suivi E2'!A6:C6</f>
        <v>1) Pédagogie pratique dans l’espace 0 – 20m </v>
      </c>
      <c r="B16" s="645"/>
      <c r="C16" s="645"/>
      <c r="D16" s="645"/>
      <c r="E16" s="645"/>
      <c r="F16" s="116">
        <f>'Suivi E2'!D6</f>
        <v>10</v>
      </c>
      <c r="G16" s="105">
        <f>'Suivi E2'!I6</f>
        <v>0</v>
      </c>
      <c r="H16" s="13"/>
    </row>
    <row r="17" spans="1:8" ht="12.75" thickBot="1">
      <c r="A17" s="644" t="str">
        <f>'Suivi E2'!A7:C7</f>
        <v>2) Pédagogie de la théorie </v>
      </c>
      <c r="B17" s="645"/>
      <c r="C17" s="645"/>
      <c r="D17" s="645"/>
      <c r="E17" s="645"/>
      <c r="F17" s="116">
        <f>'Suivi E2'!D7</f>
        <v>10</v>
      </c>
      <c r="G17" s="105">
        <f>'Suivi E2'!I7</f>
        <v>0</v>
      </c>
      <c r="H17" s="13"/>
    </row>
    <row r="18" spans="1:8" ht="12.75" thickBot="1">
      <c r="A18" s="699" t="str">
        <f>'Suivi E2'!A8:C8</f>
        <v>Moyenne</v>
      </c>
      <c r="B18" s="700"/>
      <c r="C18" s="700"/>
      <c r="D18" s="700"/>
      <c r="E18" s="700"/>
      <c r="F18" s="701"/>
      <c r="G18" s="124" t="e">
        <f>'Suivi E2'!I8</f>
        <v>#DIV/0!</v>
      </c>
      <c r="H18" s="13"/>
    </row>
    <row r="19" spans="1:8" ht="12.75">
      <c r="A19" s="641" t="str">
        <f>'Suivi E2'!A9:L9</f>
        <v>Module SAUVETAGE </v>
      </c>
      <c r="B19" s="642"/>
      <c r="C19" s="642"/>
      <c r="D19" s="642"/>
      <c r="E19" s="642"/>
      <c r="F19" s="72"/>
      <c r="G19" s="108"/>
      <c r="H19" s="13"/>
    </row>
    <row r="20" spans="1:8" ht="12.75" thickBot="1">
      <c r="A20" s="644" t="str">
        <f>'Suivi E2'!A10:C10</f>
        <v>3) Sauvetage de 20 mètres  </v>
      </c>
      <c r="B20" s="645"/>
      <c r="C20" s="645"/>
      <c r="D20" s="645"/>
      <c r="E20" s="645"/>
      <c r="F20" s="116">
        <f>'Suivi E2'!D10</f>
        <v>10</v>
      </c>
      <c r="G20" s="40">
        <f>'Suivi E2'!I10</f>
        <v>0</v>
      </c>
      <c r="H20" s="13"/>
    </row>
    <row r="21" spans="1:8" ht="13.5" thickBot="1">
      <c r="A21" s="689" t="str">
        <f>'Suivi E2'!A11:C11</f>
        <v>Moyenne générale</v>
      </c>
      <c r="B21" s="690"/>
      <c r="C21" s="690"/>
      <c r="D21" s="690"/>
      <c r="E21" s="690"/>
      <c r="F21" s="130">
        <f>'Suivi E2'!D11</f>
        <v>10</v>
      </c>
      <c r="G21" s="88" t="e">
        <f>'Suivi E2'!I11</f>
        <v>#DIV/0!</v>
      </c>
      <c r="H21" s="13"/>
    </row>
    <row r="22" spans="1:8" ht="12.75">
      <c r="A22" s="691" t="str">
        <f>'Suivi E2'!A12</f>
        <v>Module PEDAGOGIE du E1 (pratique + théorie P1) </v>
      </c>
      <c r="B22" s="692"/>
      <c r="C22" s="692"/>
      <c r="D22" s="692"/>
      <c r="E22" s="692"/>
      <c r="F22" s="156"/>
      <c r="G22" s="156"/>
      <c r="H22" s="13"/>
    </row>
    <row r="23" spans="1:8" ht="12.75">
      <c r="A23" s="685" t="str">
        <f>'Suivi E2'!A13:C13</f>
        <v>1) Pédagogie préparatoire (sans scaphandre). </v>
      </c>
      <c r="B23" s="686"/>
      <c r="C23" s="686"/>
      <c r="D23" s="686"/>
      <c r="E23" s="686"/>
      <c r="F23" s="157">
        <f>'Suivi E2'!D13</f>
        <v>10</v>
      </c>
      <c r="G23" s="157">
        <f>'Suivi E2'!I13</f>
        <v>0</v>
      </c>
      <c r="H23" s="13"/>
    </row>
    <row r="24" spans="1:8" ht="12.75">
      <c r="A24" s="685" t="str">
        <f>'Suivi E2'!A14:C14</f>
        <v>2) Pédagogie pratique. </v>
      </c>
      <c r="B24" s="686"/>
      <c r="C24" s="686"/>
      <c r="D24" s="686"/>
      <c r="E24" s="686"/>
      <c r="F24" s="157">
        <f>'Suivi E2'!D14</f>
        <v>10</v>
      </c>
      <c r="G24" s="157">
        <f>'Suivi E2'!I14</f>
        <v>0</v>
      </c>
      <c r="H24" s="13"/>
    </row>
    <row r="25" spans="1:8" ht="12.75">
      <c r="A25" s="685" t="str">
        <f>'Suivi E2'!A15:C15</f>
        <v>3) Conduite d’un baptême. </v>
      </c>
      <c r="B25" s="686"/>
      <c r="C25" s="686"/>
      <c r="D25" s="686"/>
      <c r="E25" s="686"/>
      <c r="F25" s="157">
        <f>'Suivi E2'!D15</f>
        <v>10</v>
      </c>
      <c r="G25" s="157">
        <f>'Suivi E2'!I15</f>
        <v>0</v>
      </c>
      <c r="H25" s="13"/>
    </row>
    <row r="26" spans="1:8" ht="13.5" thickBot="1">
      <c r="A26" s="687" t="str">
        <f>'Suivi E2'!A16:C16</f>
        <v>4) Pédagogie théorique. </v>
      </c>
      <c r="B26" s="688"/>
      <c r="C26" s="688"/>
      <c r="D26" s="688"/>
      <c r="E26" s="688"/>
      <c r="F26" s="158">
        <f>'Suivi E2'!D16</f>
        <v>10</v>
      </c>
      <c r="G26" s="158">
        <f>'Suivi E2'!I16</f>
        <v>0</v>
      </c>
      <c r="H26" s="13"/>
    </row>
    <row r="27" spans="1:8" ht="12.75">
      <c r="A27" s="691" t="str">
        <f>'Suivi E2'!A17:C17</f>
        <v>Module DIRECTION du E1</v>
      </c>
      <c r="B27" s="692"/>
      <c r="C27" s="692"/>
      <c r="D27" s="692"/>
      <c r="E27" s="692"/>
      <c r="F27" s="159"/>
      <c r="G27" s="159"/>
      <c r="H27" s="13"/>
    </row>
    <row r="28" spans="1:8" ht="13.5" thickBot="1">
      <c r="A28" s="685" t="str">
        <f>'Suivi E2'!A18:C18</f>
        <v>5) Organisation et Direction d’une séance </v>
      </c>
      <c r="B28" s="686"/>
      <c r="C28" s="686"/>
      <c r="D28" s="686"/>
      <c r="E28" s="686"/>
      <c r="F28" s="158">
        <f>'Suivi E2'!D18</f>
        <v>10</v>
      </c>
      <c r="G28" s="158">
        <f>'Suivi E2'!I19</f>
        <v>0</v>
      </c>
      <c r="H28" s="13"/>
    </row>
    <row r="29" spans="1:8" ht="12.75">
      <c r="A29" s="691" t="str">
        <f>'Suivi E2'!A19:C19</f>
        <v>Module SAUVETAGE du E1</v>
      </c>
      <c r="B29" s="692"/>
      <c r="C29" s="692"/>
      <c r="D29" s="692"/>
      <c r="E29" s="692"/>
      <c r="F29" s="157"/>
      <c r="G29" s="157"/>
      <c r="H29" s="13"/>
    </row>
    <row r="30" spans="1:8" ht="12.75">
      <c r="A30" s="685" t="str">
        <f>'Suivi E2'!A20:C20</f>
        <v>6) Sauvetage mannequin en PMT </v>
      </c>
      <c r="B30" s="686"/>
      <c r="C30" s="686"/>
      <c r="D30" s="686"/>
      <c r="E30" s="686"/>
      <c r="F30" s="157" t="str">
        <f>'Suivi E2'!D20</f>
        <v>Fait</v>
      </c>
      <c r="G30" s="157">
        <f>'Suivi E2'!I20</f>
        <v>0</v>
      </c>
      <c r="H30" s="13"/>
    </row>
    <row r="31" spans="1:8" ht="13.5" thickBot="1">
      <c r="A31" s="687" t="str">
        <f>'Suivi E2'!A21:C21</f>
        <v>7) Sauvetage en scaphandre   </v>
      </c>
      <c r="B31" s="688"/>
      <c r="C31" s="688"/>
      <c r="D31" s="688"/>
      <c r="E31" s="688"/>
      <c r="F31" s="158">
        <f>'Suivi E2'!D21</f>
        <v>10</v>
      </c>
      <c r="G31" s="158">
        <f>'Suivi E2'!I21</f>
        <v>0</v>
      </c>
      <c r="H31" s="13"/>
    </row>
    <row r="32" spans="1:8" ht="12.75">
      <c r="A32" s="691" t="str">
        <f>'Suivi E2'!A22:C22</f>
        <v>Module THEORIE  du E1</v>
      </c>
      <c r="B32" s="692"/>
      <c r="C32" s="692"/>
      <c r="D32" s="692"/>
      <c r="E32" s="692"/>
      <c r="F32" s="159"/>
      <c r="G32" s="159"/>
      <c r="H32" s="13"/>
    </row>
    <row r="33" spans="1:8" ht="12.75">
      <c r="A33" s="685" t="str">
        <f>'Suivi E2'!A23:C23</f>
        <v>8) Réglementation et organisation d’une séance</v>
      </c>
      <c r="B33" s="686"/>
      <c r="C33" s="686"/>
      <c r="D33" s="686"/>
      <c r="E33" s="686"/>
      <c r="F33" s="157">
        <f>'Suivi E2'!D23</f>
        <v>10</v>
      </c>
      <c r="G33" s="157">
        <f>'Suivi E2'!I23</f>
        <v>0</v>
      </c>
      <c r="H33" s="13"/>
    </row>
    <row r="34" spans="1:8" ht="13.5" thickBot="1">
      <c r="A34" s="687" t="str">
        <f>'Suivi E2'!A24:C24</f>
        <v>9) Accidents de plongée </v>
      </c>
      <c r="B34" s="688"/>
      <c r="C34" s="688"/>
      <c r="D34" s="688"/>
      <c r="E34" s="688"/>
      <c r="F34" s="158">
        <f>'Suivi E2'!D24</f>
        <v>10</v>
      </c>
      <c r="G34" s="158">
        <f>'Suivi E2'!I24</f>
        <v>0</v>
      </c>
      <c r="H34" s="13"/>
    </row>
    <row r="35" spans="1:8" ht="12.75">
      <c r="A35" s="140"/>
      <c r="B35" s="141"/>
      <c r="C35" s="141"/>
      <c r="D35" s="141"/>
      <c r="E35" s="141"/>
      <c r="F35" s="112"/>
      <c r="G35" s="148"/>
      <c r="H35" s="13"/>
    </row>
    <row r="36" spans="1:8" ht="12">
      <c r="A36" s="693" t="s">
        <v>213</v>
      </c>
      <c r="B36" s="694"/>
      <c r="C36" s="694"/>
      <c r="D36" s="694"/>
      <c r="E36" s="694"/>
      <c r="F36" s="694"/>
      <c r="G36" s="695"/>
      <c r="H36" s="13"/>
    </row>
    <row r="37" spans="1:7" ht="12">
      <c r="A37" s="693"/>
      <c r="B37" s="694"/>
      <c r="C37" s="694"/>
      <c r="D37" s="694"/>
      <c r="E37" s="694"/>
      <c r="F37" s="694"/>
      <c r="G37" s="695"/>
    </row>
    <row r="38" spans="1:7" ht="12.75">
      <c r="A38" s="527" t="s">
        <v>42</v>
      </c>
      <c r="B38" s="528"/>
      <c r="C38" s="529" t="str">
        <f>'Tableau de bord'!D3</f>
        <v>xxxxxxxxxxxxxxxxxxxxxxxx</v>
      </c>
      <c r="D38" s="529"/>
      <c r="E38" s="537" t="str">
        <f>'Tableau de bord'!D2</f>
        <v>xxxxxxxxxxxxxxxxxxxxxxxx</v>
      </c>
      <c r="F38" s="537"/>
      <c r="G38" s="538"/>
    </row>
    <row r="39" spans="1:7" ht="12">
      <c r="A39" s="555" t="s">
        <v>43</v>
      </c>
      <c r="B39" s="556"/>
      <c r="C39" s="556"/>
      <c r="D39" s="556"/>
      <c r="E39" s="556"/>
      <c r="F39" s="556"/>
      <c r="G39" s="557"/>
    </row>
    <row r="40" spans="1:7" ht="12">
      <c r="A40" s="555"/>
      <c r="B40" s="556"/>
      <c r="C40" s="556"/>
      <c r="D40" s="556"/>
      <c r="E40" s="556"/>
      <c r="F40" s="556"/>
      <c r="G40" s="557"/>
    </row>
    <row r="41" spans="1:7" ht="12.75">
      <c r="A41" s="78" t="s">
        <v>44</v>
      </c>
      <c r="B41" s="50" t="s">
        <v>71</v>
      </c>
      <c r="C41" s="528" t="s">
        <v>3</v>
      </c>
      <c r="D41" s="528"/>
      <c r="E41" s="528" t="s">
        <v>4</v>
      </c>
      <c r="F41" s="528"/>
      <c r="G41" s="80" t="s">
        <v>5</v>
      </c>
    </row>
    <row r="42" spans="1:7" ht="12">
      <c r="A42" s="81"/>
      <c r="B42" s="33"/>
      <c r="C42" s="33"/>
      <c r="D42" s="33"/>
      <c r="E42" s="33"/>
      <c r="F42" s="33"/>
      <c r="G42" s="82"/>
    </row>
    <row r="43" spans="1:7" ht="22.5">
      <c r="A43" s="561" t="str">
        <f>'Tableau de bord'!D4</f>
        <v>xxxxxxxxxxxxxxxxxxxxxxxx</v>
      </c>
      <c r="B43" s="83" t="str">
        <f>'Tableau de bord'!D5</f>
        <v>xxxxxxxxxxxxxxxxxxxxxxxx</v>
      </c>
      <c r="C43" s="562" t="str">
        <f>'Tableau de bord'!D6</f>
        <v>xxxxxxxxxxxxxxxxxxxxxxxx</v>
      </c>
      <c r="D43" s="562"/>
      <c r="E43" s="562" t="str">
        <f>'Tableau de bord'!D7</f>
        <v>xxxxxxxxxxxxxxxxxxxxxxxx</v>
      </c>
      <c r="F43" s="562"/>
      <c r="G43" s="84" t="str">
        <f>'Tableau de bord'!D8</f>
        <v>xxxxxxxxxxxxxxxxxxxxxxxx</v>
      </c>
    </row>
    <row r="44" spans="1:7" ht="12">
      <c r="A44" s="561"/>
      <c r="B44" s="33"/>
      <c r="C44" s="33"/>
      <c r="D44" s="33"/>
      <c r="E44" s="33"/>
      <c r="F44" s="33"/>
      <c r="G44" s="82"/>
    </row>
    <row r="45" spans="1:7" ht="12">
      <c r="A45" s="81"/>
      <c r="B45" s="33"/>
      <c r="C45" s="33"/>
      <c r="D45" s="33"/>
      <c r="E45" s="33"/>
      <c r="F45" s="33"/>
      <c r="G45" s="82"/>
    </row>
    <row r="46" spans="1:7" ht="12.75">
      <c r="A46" s="85"/>
      <c r="B46" s="33"/>
      <c r="C46" s="33"/>
      <c r="D46" s="33"/>
      <c r="E46" s="33"/>
      <c r="F46" s="33"/>
      <c r="G46" s="82"/>
    </row>
    <row r="47" spans="1:7" ht="12">
      <c r="A47" s="81"/>
      <c r="B47" s="33"/>
      <c r="C47" s="33"/>
      <c r="D47" s="33"/>
      <c r="E47" s="33"/>
      <c r="F47" s="33"/>
      <c r="G47" s="82"/>
    </row>
    <row r="48" spans="1:7" ht="12.75" thickBot="1">
      <c r="A48" s="86"/>
      <c r="B48" s="76"/>
      <c r="C48" s="76"/>
      <c r="D48" s="76"/>
      <c r="E48" s="76"/>
      <c r="F48" s="76"/>
      <c r="G48" s="77"/>
    </row>
    <row r="51" ht="12.75">
      <c r="A51" s="254" t="s">
        <v>183</v>
      </c>
    </row>
  </sheetData>
  <sheetProtection sheet="1"/>
  <mergeCells count="48">
    <mergeCell ref="A1:A4"/>
    <mergeCell ref="B1:G4"/>
    <mergeCell ref="A5:G5"/>
    <mergeCell ref="A7:B7"/>
    <mergeCell ref="C7:D7"/>
    <mergeCell ref="E7:G7"/>
    <mergeCell ref="A8:B8"/>
    <mergeCell ref="C8:D8"/>
    <mergeCell ref="E8:G8"/>
    <mergeCell ref="A9:B9"/>
    <mergeCell ref="C9:G9"/>
    <mergeCell ref="A10:B10"/>
    <mergeCell ref="C10:D10"/>
    <mergeCell ref="F10:G10"/>
    <mergeCell ref="A11:G12"/>
    <mergeCell ref="A13:E14"/>
    <mergeCell ref="F13:F14"/>
    <mergeCell ref="G13:G14"/>
    <mergeCell ref="A15:E15"/>
    <mergeCell ref="A16:E16"/>
    <mergeCell ref="A17:E17"/>
    <mergeCell ref="A18:F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43:A44"/>
    <mergeCell ref="C43:D43"/>
    <mergeCell ref="E43:F43"/>
    <mergeCell ref="E38:G38"/>
    <mergeCell ref="A36:G37"/>
    <mergeCell ref="A38:B38"/>
    <mergeCell ref="C38:D38"/>
    <mergeCell ref="A39:G40"/>
    <mergeCell ref="C41:D41"/>
    <mergeCell ref="E41:F41"/>
  </mergeCells>
  <hyperlinks>
    <hyperlink ref="A51" location="'Suivi E2'!A1" display="Suivi E2"/>
  </hyperlinks>
  <printOptions/>
  <pageMargins left="0.39375" right="0.39375" top="0.39375" bottom="0.39375" header="0.5118055555555555" footer="0.5118055555555555"/>
  <pageSetup horizontalDpi="300" verticalDpi="3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/>
  </sheetPr>
  <dimension ref="A1:H51"/>
  <sheetViews>
    <sheetView zoomScalePageLayoutView="0" workbookViewId="0" topLeftCell="A27">
      <selection activeCell="C38" sqref="C38:G38"/>
    </sheetView>
  </sheetViews>
  <sheetFormatPr defaultColWidth="9.140625" defaultRowHeight="12.75"/>
  <cols>
    <col min="1" max="1" width="10.57421875" style="23" customWidth="1"/>
    <col min="2" max="2" width="15.57421875" style="23" customWidth="1"/>
    <col min="3" max="6" width="10.57421875" style="23" customWidth="1"/>
    <col min="7" max="7" width="20.57421875" style="23" customWidth="1"/>
    <col min="8" max="8" width="13.57421875" style="23" customWidth="1"/>
    <col min="9" max="16384" width="9.140625" style="23" customWidth="1"/>
  </cols>
  <sheetData>
    <row r="1" spans="1:7" ht="12.75" customHeight="1">
      <c r="A1" s="581" t="s">
        <v>34</v>
      </c>
      <c r="B1" s="586" t="s">
        <v>211</v>
      </c>
      <c r="C1" s="587"/>
      <c r="D1" s="587"/>
      <c r="E1" s="587"/>
      <c r="F1" s="587"/>
      <c r="G1" s="588"/>
    </row>
    <row r="2" spans="1:7" ht="12.75" customHeight="1">
      <c r="A2" s="582"/>
      <c r="B2" s="589"/>
      <c r="C2" s="590"/>
      <c r="D2" s="590"/>
      <c r="E2" s="590"/>
      <c r="F2" s="590"/>
      <c r="G2" s="591"/>
    </row>
    <row r="3" spans="1:7" ht="12.75" customHeight="1">
      <c r="A3" s="582"/>
      <c r="B3" s="589"/>
      <c r="C3" s="590"/>
      <c r="D3" s="590"/>
      <c r="E3" s="590"/>
      <c r="F3" s="590"/>
      <c r="G3" s="591"/>
    </row>
    <row r="4" spans="1:7" ht="12.75" customHeight="1" thickBot="1">
      <c r="A4" s="582"/>
      <c r="B4" s="592"/>
      <c r="C4" s="593"/>
      <c r="D4" s="593"/>
      <c r="E4" s="593"/>
      <c r="F4" s="593"/>
      <c r="G4" s="594"/>
    </row>
    <row r="5" spans="1:7" ht="30" customHeight="1" thickBot="1">
      <c r="A5" s="583" t="s">
        <v>70</v>
      </c>
      <c r="B5" s="584"/>
      <c r="C5" s="584"/>
      <c r="D5" s="584"/>
      <c r="E5" s="584"/>
      <c r="F5" s="584"/>
      <c r="G5" s="585"/>
    </row>
    <row r="6" spans="1:7" ht="15" customHeight="1">
      <c r="A6" s="103"/>
      <c r="B6" s="34"/>
      <c r="C6" s="34"/>
      <c r="D6" s="34"/>
      <c r="E6" s="34"/>
      <c r="F6" s="34"/>
      <c r="G6" s="104"/>
    </row>
    <row r="7" spans="1:8" ht="24" customHeight="1">
      <c r="A7" s="531" t="s">
        <v>35</v>
      </c>
      <c r="B7" s="532"/>
      <c r="C7" s="629">
        <f>'Liste candidats'!B33</f>
        <v>0</v>
      </c>
      <c r="D7" s="629"/>
      <c r="E7" s="629">
        <f>'Liste candidats'!C33</f>
        <v>0</v>
      </c>
      <c r="F7" s="629"/>
      <c r="G7" s="630"/>
      <c r="H7" s="13"/>
    </row>
    <row r="8" spans="1:8" ht="24.75" customHeight="1">
      <c r="A8" s="531" t="s">
        <v>36</v>
      </c>
      <c r="B8" s="532"/>
      <c r="C8" s="666">
        <f>'Liste candidats'!D33</f>
        <v>0</v>
      </c>
      <c r="D8" s="666"/>
      <c r="E8" s="629">
        <f>'Liste candidats'!E33</f>
        <v>0</v>
      </c>
      <c r="F8" s="629"/>
      <c r="G8" s="630"/>
      <c r="H8" s="13"/>
    </row>
    <row r="9" spans="1:8" ht="24" customHeight="1">
      <c r="A9" s="531" t="s">
        <v>37</v>
      </c>
      <c r="B9" s="532"/>
      <c r="C9" s="627">
        <f>'Liste candidats'!H33</f>
        <v>0</v>
      </c>
      <c r="D9" s="627"/>
      <c r="E9" s="627"/>
      <c r="F9" s="627"/>
      <c r="G9" s="628"/>
      <c r="H9" s="13"/>
    </row>
    <row r="10" spans="1:8" ht="23.25" customHeight="1">
      <c r="A10" s="650" t="s">
        <v>38</v>
      </c>
      <c r="B10" s="651"/>
      <c r="C10" s="629">
        <f>'Liste candidats'!F33</f>
        <v>0</v>
      </c>
      <c r="D10" s="629"/>
      <c r="E10" s="60" t="s">
        <v>39</v>
      </c>
      <c r="F10" s="629">
        <f>'Liste candidats'!G33</f>
        <v>0</v>
      </c>
      <c r="G10" s="630"/>
      <c r="H10" s="13"/>
    </row>
    <row r="11" spans="1:8" ht="12.75" customHeight="1">
      <c r="A11" s="652" t="s">
        <v>212</v>
      </c>
      <c r="B11" s="653"/>
      <c r="C11" s="653"/>
      <c r="D11" s="653"/>
      <c r="E11" s="653"/>
      <c r="F11" s="653"/>
      <c r="G11" s="654"/>
      <c r="H11" s="13"/>
    </row>
    <row r="12" spans="1:8" ht="30.75" customHeight="1" thickBot="1">
      <c r="A12" s="652"/>
      <c r="B12" s="653"/>
      <c r="C12" s="653"/>
      <c r="D12" s="653"/>
      <c r="E12" s="653"/>
      <c r="F12" s="653"/>
      <c r="G12" s="654"/>
      <c r="H12" s="13"/>
    </row>
    <row r="13" spans="1:8" ht="12.75" customHeight="1">
      <c r="A13" s="655"/>
      <c r="B13" s="656"/>
      <c r="C13" s="656"/>
      <c r="D13" s="656"/>
      <c r="E13" s="657"/>
      <c r="F13" s="661" t="s">
        <v>65</v>
      </c>
      <c r="G13" s="663" t="s">
        <v>54</v>
      </c>
      <c r="H13" s="13"/>
    </row>
    <row r="14" spans="1:8" ht="12.75" customHeight="1" thickBot="1">
      <c r="A14" s="658"/>
      <c r="B14" s="659"/>
      <c r="C14" s="659"/>
      <c r="D14" s="659"/>
      <c r="E14" s="660"/>
      <c r="F14" s="662"/>
      <c r="G14" s="664"/>
      <c r="H14" s="13"/>
    </row>
    <row r="15" spans="1:8" ht="12.75">
      <c r="A15" s="665" t="str">
        <f>'Suivi E2'!A5:L5</f>
        <v>Module PEDAGOGIE </v>
      </c>
      <c r="B15" s="642"/>
      <c r="C15" s="642"/>
      <c r="D15" s="642"/>
      <c r="E15" s="642"/>
      <c r="F15" s="39"/>
      <c r="G15" s="79"/>
      <c r="H15" s="13"/>
    </row>
    <row r="16" spans="1:8" ht="12">
      <c r="A16" s="644" t="str">
        <f>'Suivi E2'!A6:C6</f>
        <v>1) Pédagogie pratique dans l’espace 0 – 20m </v>
      </c>
      <c r="B16" s="645"/>
      <c r="C16" s="645"/>
      <c r="D16" s="645"/>
      <c r="E16" s="645"/>
      <c r="F16" s="116">
        <f>'Suivi E2'!D6</f>
        <v>10</v>
      </c>
      <c r="G16" s="105">
        <f>'Suivi E2'!J6</f>
        <v>0</v>
      </c>
      <c r="H16" s="13"/>
    </row>
    <row r="17" spans="1:8" ht="12.75" thickBot="1">
      <c r="A17" s="644" t="str">
        <f>'Suivi E2'!A7:C7</f>
        <v>2) Pédagogie de la théorie </v>
      </c>
      <c r="B17" s="645"/>
      <c r="C17" s="645"/>
      <c r="D17" s="645"/>
      <c r="E17" s="645"/>
      <c r="F17" s="116">
        <f>'Suivi E2'!D7</f>
        <v>10</v>
      </c>
      <c r="G17" s="105">
        <f>'Suivi E2'!J7</f>
        <v>0</v>
      </c>
      <c r="H17" s="13"/>
    </row>
    <row r="18" spans="1:8" ht="12.75" thickBot="1">
      <c r="A18" s="699" t="str">
        <f>'Suivi E2'!A8:C8</f>
        <v>Moyenne</v>
      </c>
      <c r="B18" s="700"/>
      <c r="C18" s="700"/>
      <c r="D18" s="700"/>
      <c r="E18" s="700"/>
      <c r="F18" s="701"/>
      <c r="G18" s="124" t="e">
        <f>'Suivi E2'!J8</f>
        <v>#DIV/0!</v>
      </c>
      <c r="H18" s="13"/>
    </row>
    <row r="19" spans="1:8" ht="12.75">
      <c r="A19" s="641" t="str">
        <f>'Suivi E2'!A9:L9</f>
        <v>Module SAUVETAGE </v>
      </c>
      <c r="B19" s="642"/>
      <c r="C19" s="642"/>
      <c r="D19" s="642"/>
      <c r="E19" s="642"/>
      <c r="F19" s="72"/>
      <c r="G19" s="108"/>
      <c r="H19" s="13"/>
    </row>
    <row r="20" spans="1:8" ht="12.75" thickBot="1">
      <c r="A20" s="644" t="str">
        <f>'Suivi E2'!A10:C10</f>
        <v>3) Sauvetage de 20 mètres  </v>
      </c>
      <c r="B20" s="645"/>
      <c r="C20" s="645"/>
      <c r="D20" s="645"/>
      <c r="E20" s="645"/>
      <c r="F20" s="116">
        <f>'Suivi E2'!D10</f>
        <v>10</v>
      </c>
      <c r="G20" s="40">
        <f>'Suivi E2'!J10</f>
        <v>0</v>
      </c>
      <c r="H20" s="13"/>
    </row>
    <row r="21" spans="1:8" ht="13.5" thickBot="1">
      <c r="A21" s="689" t="str">
        <f>'Suivi E2'!A11:C11</f>
        <v>Moyenne générale</v>
      </c>
      <c r="B21" s="690"/>
      <c r="C21" s="690"/>
      <c r="D21" s="690"/>
      <c r="E21" s="690"/>
      <c r="F21" s="130">
        <f>'Suivi E2'!D11</f>
        <v>10</v>
      </c>
      <c r="G21" s="88" t="e">
        <f>'Suivi E2'!J11</f>
        <v>#DIV/0!</v>
      </c>
      <c r="H21" s="13"/>
    </row>
    <row r="22" spans="1:8" ht="12.75">
      <c r="A22" s="691" t="str">
        <f>'Suivi E2'!A12</f>
        <v>Module PEDAGOGIE du E1 (pratique + théorie P1) </v>
      </c>
      <c r="B22" s="692"/>
      <c r="C22" s="692"/>
      <c r="D22" s="692"/>
      <c r="E22" s="692"/>
      <c r="F22" s="156"/>
      <c r="G22" s="156"/>
      <c r="H22" s="13"/>
    </row>
    <row r="23" spans="1:8" ht="12.75">
      <c r="A23" s="685" t="str">
        <f>'Suivi E2'!A13:C13</f>
        <v>1) Pédagogie préparatoire (sans scaphandre). </v>
      </c>
      <c r="B23" s="686"/>
      <c r="C23" s="686"/>
      <c r="D23" s="686"/>
      <c r="E23" s="686"/>
      <c r="F23" s="157">
        <f>'Suivi E2'!D13</f>
        <v>10</v>
      </c>
      <c r="G23" s="157">
        <f>'Suivi E2'!J13</f>
        <v>0</v>
      </c>
      <c r="H23" s="13"/>
    </row>
    <row r="24" spans="1:8" ht="12.75">
      <c r="A24" s="685" t="str">
        <f>'Suivi E2'!A14:C14</f>
        <v>2) Pédagogie pratique. </v>
      </c>
      <c r="B24" s="686"/>
      <c r="C24" s="686"/>
      <c r="D24" s="686"/>
      <c r="E24" s="686"/>
      <c r="F24" s="157">
        <f>'Suivi E2'!D14</f>
        <v>10</v>
      </c>
      <c r="G24" s="157">
        <f>'Suivi E2'!J14</f>
        <v>0</v>
      </c>
      <c r="H24" s="13"/>
    </row>
    <row r="25" spans="1:8" ht="12.75">
      <c r="A25" s="685" t="str">
        <f>'Suivi E2'!A15:C15</f>
        <v>3) Conduite d’un baptême. </v>
      </c>
      <c r="B25" s="686"/>
      <c r="C25" s="686"/>
      <c r="D25" s="686"/>
      <c r="E25" s="686"/>
      <c r="F25" s="157">
        <f>'Suivi E2'!D15</f>
        <v>10</v>
      </c>
      <c r="G25" s="157">
        <f>'Suivi E2'!J15</f>
        <v>0</v>
      </c>
      <c r="H25" s="13"/>
    </row>
    <row r="26" spans="1:8" ht="13.5" thickBot="1">
      <c r="A26" s="687" t="str">
        <f>'Suivi E2'!A16:C16</f>
        <v>4) Pédagogie théorique. </v>
      </c>
      <c r="B26" s="688"/>
      <c r="C26" s="688"/>
      <c r="D26" s="688"/>
      <c r="E26" s="688"/>
      <c r="F26" s="158">
        <f>'Suivi E2'!D16</f>
        <v>10</v>
      </c>
      <c r="G26" s="158">
        <f>'Suivi E2'!J16</f>
        <v>0</v>
      </c>
      <c r="H26" s="13"/>
    </row>
    <row r="27" spans="1:8" ht="12.75">
      <c r="A27" s="691" t="str">
        <f>'Suivi E2'!A17:C17</f>
        <v>Module DIRECTION du E1</v>
      </c>
      <c r="B27" s="692"/>
      <c r="C27" s="692"/>
      <c r="D27" s="692"/>
      <c r="E27" s="692"/>
      <c r="F27" s="159"/>
      <c r="G27" s="159"/>
      <c r="H27" s="13"/>
    </row>
    <row r="28" spans="1:8" ht="13.5" thickBot="1">
      <c r="A28" s="685" t="str">
        <f>'Suivi E2'!A18:C18</f>
        <v>5) Organisation et Direction d’une séance </v>
      </c>
      <c r="B28" s="686"/>
      <c r="C28" s="686"/>
      <c r="D28" s="686"/>
      <c r="E28" s="686"/>
      <c r="F28" s="158">
        <f>'Suivi E2'!D18</f>
        <v>10</v>
      </c>
      <c r="G28" s="158">
        <f>'Suivi E2'!J19</f>
        <v>0</v>
      </c>
      <c r="H28" s="13"/>
    </row>
    <row r="29" spans="1:8" ht="12.75">
      <c r="A29" s="691" t="str">
        <f>'Suivi E2'!A19:C19</f>
        <v>Module SAUVETAGE du E1</v>
      </c>
      <c r="B29" s="692"/>
      <c r="C29" s="692"/>
      <c r="D29" s="692"/>
      <c r="E29" s="692"/>
      <c r="F29" s="157"/>
      <c r="G29" s="157"/>
      <c r="H29" s="13"/>
    </row>
    <row r="30" spans="1:8" ht="12.75">
      <c r="A30" s="685" t="str">
        <f>'Suivi E2'!A20:C20</f>
        <v>6) Sauvetage mannequin en PMT </v>
      </c>
      <c r="B30" s="686"/>
      <c r="C30" s="686"/>
      <c r="D30" s="686"/>
      <c r="E30" s="686"/>
      <c r="F30" s="157" t="str">
        <f>'Suivi E2'!D20</f>
        <v>Fait</v>
      </c>
      <c r="G30" s="157">
        <f>'Suivi E2'!J20</f>
        <v>0</v>
      </c>
      <c r="H30" s="13"/>
    </row>
    <row r="31" spans="1:8" ht="13.5" thickBot="1">
      <c r="A31" s="687" t="str">
        <f>'Suivi E2'!A21:C21</f>
        <v>7) Sauvetage en scaphandre   </v>
      </c>
      <c r="B31" s="688"/>
      <c r="C31" s="688"/>
      <c r="D31" s="688"/>
      <c r="E31" s="688"/>
      <c r="F31" s="158">
        <f>'Suivi E2'!D21</f>
        <v>10</v>
      </c>
      <c r="G31" s="158">
        <f>'Suivi E2'!J21</f>
        <v>0</v>
      </c>
      <c r="H31" s="13"/>
    </row>
    <row r="32" spans="1:8" ht="12.75">
      <c r="A32" s="691" t="str">
        <f>'Suivi E2'!A22:C22</f>
        <v>Module THEORIE  du E1</v>
      </c>
      <c r="B32" s="692"/>
      <c r="C32" s="692"/>
      <c r="D32" s="692"/>
      <c r="E32" s="692"/>
      <c r="F32" s="159"/>
      <c r="G32" s="159"/>
      <c r="H32" s="13"/>
    </row>
    <row r="33" spans="1:8" ht="12.75">
      <c r="A33" s="685" t="str">
        <f>'Suivi E2'!A23:C23</f>
        <v>8) Réglementation et organisation d’une séance</v>
      </c>
      <c r="B33" s="686"/>
      <c r="C33" s="686"/>
      <c r="D33" s="686"/>
      <c r="E33" s="686"/>
      <c r="F33" s="157">
        <f>'Suivi E2'!D23</f>
        <v>10</v>
      </c>
      <c r="G33" s="157">
        <f>'Suivi E2'!J23</f>
        <v>0</v>
      </c>
      <c r="H33" s="13"/>
    </row>
    <row r="34" spans="1:8" ht="13.5" thickBot="1">
      <c r="A34" s="687" t="str">
        <f>'Suivi E2'!A24:C24</f>
        <v>9) Accidents de plongée </v>
      </c>
      <c r="B34" s="688"/>
      <c r="C34" s="688"/>
      <c r="D34" s="688"/>
      <c r="E34" s="688"/>
      <c r="F34" s="158">
        <f>'Suivi E2'!D24</f>
        <v>10</v>
      </c>
      <c r="G34" s="158">
        <f>'Suivi E2'!J24</f>
        <v>0</v>
      </c>
      <c r="H34" s="13"/>
    </row>
    <row r="35" spans="1:8" ht="12.75">
      <c r="A35" s="140"/>
      <c r="B35" s="141"/>
      <c r="C35" s="141"/>
      <c r="D35" s="141"/>
      <c r="E35" s="141"/>
      <c r="F35" s="112"/>
      <c r="G35" s="148"/>
      <c r="H35" s="13"/>
    </row>
    <row r="36" spans="1:8" ht="12">
      <c r="A36" s="693" t="s">
        <v>213</v>
      </c>
      <c r="B36" s="694"/>
      <c r="C36" s="694"/>
      <c r="D36" s="694"/>
      <c r="E36" s="694"/>
      <c r="F36" s="694"/>
      <c r="G36" s="695"/>
      <c r="H36" s="13"/>
    </row>
    <row r="37" spans="1:7" ht="12">
      <c r="A37" s="693"/>
      <c r="B37" s="694"/>
      <c r="C37" s="694"/>
      <c r="D37" s="694"/>
      <c r="E37" s="694"/>
      <c r="F37" s="694"/>
      <c r="G37" s="695"/>
    </row>
    <row r="38" spans="1:7" ht="12.75">
      <c r="A38" s="527" t="s">
        <v>42</v>
      </c>
      <c r="B38" s="528"/>
      <c r="C38" s="529" t="str">
        <f>'Tableau de bord'!D3</f>
        <v>xxxxxxxxxxxxxxxxxxxxxxxx</v>
      </c>
      <c r="D38" s="529"/>
      <c r="E38" s="537" t="str">
        <f>'Tableau de bord'!D2</f>
        <v>xxxxxxxxxxxxxxxxxxxxxxxx</v>
      </c>
      <c r="F38" s="537"/>
      <c r="G38" s="538"/>
    </row>
    <row r="39" spans="1:7" ht="12">
      <c r="A39" s="555" t="s">
        <v>43</v>
      </c>
      <c r="B39" s="556"/>
      <c r="C39" s="556"/>
      <c r="D39" s="556"/>
      <c r="E39" s="556"/>
      <c r="F39" s="556"/>
      <c r="G39" s="557"/>
    </row>
    <row r="40" spans="1:7" ht="12">
      <c r="A40" s="555"/>
      <c r="B40" s="556"/>
      <c r="C40" s="556"/>
      <c r="D40" s="556"/>
      <c r="E40" s="556"/>
      <c r="F40" s="556"/>
      <c r="G40" s="557"/>
    </row>
    <row r="41" spans="1:7" ht="12.75">
      <c r="A41" s="78" t="s">
        <v>44</v>
      </c>
      <c r="B41" s="50" t="s">
        <v>71</v>
      </c>
      <c r="C41" s="528" t="s">
        <v>3</v>
      </c>
      <c r="D41" s="528"/>
      <c r="E41" s="528" t="s">
        <v>4</v>
      </c>
      <c r="F41" s="528"/>
      <c r="G41" s="80" t="s">
        <v>5</v>
      </c>
    </row>
    <row r="42" spans="1:7" ht="12">
      <c r="A42" s="81"/>
      <c r="B42" s="33"/>
      <c r="C42" s="33"/>
      <c r="D42" s="33"/>
      <c r="E42" s="33"/>
      <c r="F42" s="33"/>
      <c r="G42" s="82"/>
    </row>
    <row r="43" spans="1:7" ht="22.5">
      <c r="A43" s="561" t="str">
        <f>'Tableau de bord'!D4</f>
        <v>xxxxxxxxxxxxxxxxxxxxxxxx</v>
      </c>
      <c r="B43" s="83" t="str">
        <f>'Tableau de bord'!D5</f>
        <v>xxxxxxxxxxxxxxxxxxxxxxxx</v>
      </c>
      <c r="C43" s="562" t="str">
        <f>'Tableau de bord'!D6</f>
        <v>xxxxxxxxxxxxxxxxxxxxxxxx</v>
      </c>
      <c r="D43" s="562"/>
      <c r="E43" s="562" t="str">
        <f>'Tableau de bord'!D7</f>
        <v>xxxxxxxxxxxxxxxxxxxxxxxx</v>
      </c>
      <c r="F43" s="562"/>
      <c r="G43" s="84" t="str">
        <f>'Tableau de bord'!D8</f>
        <v>xxxxxxxxxxxxxxxxxxxxxxxx</v>
      </c>
    </row>
    <row r="44" spans="1:7" ht="12">
      <c r="A44" s="561"/>
      <c r="B44" s="33"/>
      <c r="C44" s="33"/>
      <c r="D44" s="33"/>
      <c r="E44" s="33"/>
      <c r="F44" s="33"/>
      <c r="G44" s="82"/>
    </row>
    <row r="45" spans="1:7" ht="12">
      <c r="A45" s="81"/>
      <c r="B45" s="33"/>
      <c r="C45" s="33"/>
      <c r="D45" s="33"/>
      <c r="E45" s="33"/>
      <c r="F45" s="33"/>
      <c r="G45" s="82"/>
    </row>
    <row r="46" spans="1:7" ht="12.75">
      <c r="A46" s="85"/>
      <c r="B46" s="33"/>
      <c r="C46" s="33"/>
      <c r="D46" s="33"/>
      <c r="E46" s="33"/>
      <c r="F46" s="33"/>
      <c r="G46" s="82"/>
    </row>
    <row r="47" spans="1:7" ht="12">
      <c r="A47" s="81"/>
      <c r="B47" s="33"/>
      <c r="C47" s="33"/>
      <c r="D47" s="33"/>
      <c r="E47" s="33"/>
      <c r="F47" s="33"/>
      <c r="G47" s="82"/>
    </row>
    <row r="48" spans="1:7" ht="12.75" thickBot="1">
      <c r="A48" s="86"/>
      <c r="B48" s="76"/>
      <c r="C48" s="76"/>
      <c r="D48" s="76"/>
      <c r="E48" s="76"/>
      <c r="F48" s="76"/>
      <c r="G48" s="77"/>
    </row>
    <row r="51" ht="12.75">
      <c r="A51" s="254" t="s">
        <v>183</v>
      </c>
    </row>
  </sheetData>
  <sheetProtection sheet="1"/>
  <mergeCells count="48">
    <mergeCell ref="A1:A4"/>
    <mergeCell ref="B1:G4"/>
    <mergeCell ref="A5:G5"/>
    <mergeCell ref="A7:B7"/>
    <mergeCell ref="C7:D7"/>
    <mergeCell ref="E7:G7"/>
    <mergeCell ref="A8:B8"/>
    <mergeCell ref="C8:D8"/>
    <mergeCell ref="E8:G8"/>
    <mergeCell ref="A9:B9"/>
    <mergeCell ref="C9:G9"/>
    <mergeCell ref="A10:B10"/>
    <mergeCell ref="C10:D10"/>
    <mergeCell ref="F10:G10"/>
    <mergeCell ref="A11:G12"/>
    <mergeCell ref="A13:E14"/>
    <mergeCell ref="F13:F14"/>
    <mergeCell ref="G13:G14"/>
    <mergeCell ref="A15:E15"/>
    <mergeCell ref="A16:E16"/>
    <mergeCell ref="A17:E17"/>
    <mergeCell ref="A18:F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43:A44"/>
    <mergeCell ref="C43:D43"/>
    <mergeCell ref="E43:F43"/>
    <mergeCell ref="E38:G38"/>
    <mergeCell ref="A36:G37"/>
    <mergeCell ref="A38:B38"/>
    <mergeCell ref="C38:D38"/>
    <mergeCell ref="A39:G40"/>
    <mergeCell ref="C41:D41"/>
    <mergeCell ref="E41:F41"/>
  </mergeCells>
  <hyperlinks>
    <hyperlink ref="A51" location="'Suivi E2'!A1" display="Suivi E2"/>
  </hyperlinks>
  <printOptions/>
  <pageMargins left="0.39375" right="0.39375" top="0.39375" bottom="0.39375" header="0.5118055555555555" footer="0.5118055555555555"/>
  <pageSetup horizontalDpi="300" verticalDpi="3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/>
  </sheetPr>
  <dimension ref="A1:H51"/>
  <sheetViews>
    <sheetView zoomScalePageLayoutView="0" workbookViewId="0" topLeftCell="A22">
      <selection activeCell="C38" sqref="C38:G38"/>
    </sheetView>
  </sheetViews>
  <sheetFormatPr defaultColWidth="9.140625" defaultRowHeight="12.75"/>
  <cols>
    <col min="1" max="1" width="10.57421875" style="23" customWidth="1"/>
    <col min="2" max="2" width="15.57421875" style="23" customWidth="1"/>
    <col min="3" max="6" width="10.57421875" style="23" customWidth="1"/>
    <col min="7" max="7" width="20.57421875" style="23" customWidth="1"/>
    <col min="8" max="8" width="13.57421875" style="23" customWidth="1"/>
    <col min="9" max="16384" width="9.140625" style="23" customWidth="1"/>
  </cols>
  <sheetData>
    <row r="1" spans="1:7" ht="12.75" customHeight="1">
      <c r="A1" s="581" t="s">
        <v>34</v>
      </c>
      <c r="B1" s="586" t="s">
        <v>211</v>
      </c>
      <c r="C1" s="587"/>
      <c r="D1" s="587"/>
      <c r="E1" s="587"/>
      <c r="F1" s="587"/>
      <c r="G1" s="588"/>
    </row>
    <row r="2" spans="1:7" ht="12.75" customHeight="1">
      <c r="A2" s="582"/>
      <c r="B2" s="589"/>
      <c r="C2" s="590"/>
      <c r="D2" s="590"/>
      <c r="E2" s="590"/>
      <c r="F2" s="590"/>
      <c r="G2" s="591"/>
    </row>
    <row r="3" spans="1:7" ht="12.75" customHeight="1">
      <c r="A3" s="582"/>
      <c r="B3" s="589"/>
      <c r="C3" s="590"/>
      <c r="D3" s="590"/>
      <c r="E3" s="590"/>
      <c r="F3" s="590"/>
      <c r="G3" s="591"/>
    </row>
    <row r="4" spans="1:7" ht="12.75" customHeight="1" thickBot="1">
      <c r="A4" s="582"/>
      <c r="B4" s="592"/>
      <c r="C4" s="593"/>
      <c r="D4" s="593"/>
      <c r="E4" s="593"/>
      <c r="F4" s="593"/>
      <c r="G4" s="594"/>
    </row>
    <row r="5" spans="1:7" ht="30" customHeight="1" thickBot="1">
      <c r="A5" s="583" t="s">
        <v>70</v>
      </c>
      <c r="B5" s="584"/>
      <c r="C5" s="584"/>
      <c r="D5" s="584"/>
      <c r="E5" s="584"/>
      <c r="F5" s="584"/>
      <c r="G5" s="585"/>
    </row>
    <row r="6" spans="1:7" ht="15" customHeight="1">
      <c r="A6" s="103"/>
      <c r="B6" s="34"/>
      <c r="C6" s="34"/>
      <c r="D6" s="34"/>
      <c r="E6" s="34"/>
      <c r="F6" s="34"/>
      <c r="G6" s="104"/>
    </row>
    <row r="7" spans="1:8" ht="24" customHeight="1">
      <c r="A7" s="531" t="s">
        <v>35</v>
      </c>
      <c r="B7" s="532"/>
      <c r="C7" s="629">
        <f>'Liste candidats'!B34</f>
        <v>0</v>
      </c>
      <c r="D7" s="629"/>
      <c r="E7" s="629">
        <f>'Liste candidats'!C34</f>
        <v>0</v>
      </c>
      <c r="F7" s="629"/>
      <c r="G7" s="630"/>
      <c r="H7" s="13"/>
    </row>
    <row r="8" spans="1:8" ht="24.75" customHeight="1">
      <c r="A8" s="531" t="s">
        <v>36</v>
      </c>
      <c r="B8" s="532"/>
      <c r="C8" s="666">
        <f>'Liste candidats'!D34</f>
        <v>0</v>
      </c>
      <c r="D8" s="666"/>
      <c r="E8" s="629">
        <f>'Liste candidats'!E34</f>
        <v>0</v>
      </c>
      <c r="F8" s="629"/>
      <c r="G8" s="630"/>
      <c r="H8" s="13"/>
    </row>
    <row r="9" spans="1:8" ht="24" customHeight="1">
      <c r="A9" s="531" t="s">
        <v>37</v>
      </c>
      <c r="B9" s="532"/>
      <c r="C9" s="627">
        <f>'Liste candidats'!H34</f>
        <v>0</v>
      </c>
      <c r="D9" s="627"/>
      <c r="E9" s="627"/>
      <c r="F9" s="627"/>
      <c r="G9" s="628"/>
      <c r="H9" s="13"/>
    </row>
    <row r="10" spans="1:8" ht="23.25" customHeight="1">
      <c r="A10" s="650" t="s">
        <v>38</v>
      </c>
      <c r="B10" s="651"/>
      <c r="C10" s="629">
        <f>'Liste candidats'!F34</f>
        <v>0</v>
      </c>
      <c r="D10" s="629"/>
      <c r="E10" s="60" t="s">
        <v>39</v>
      </c>
      <c r="F10" s="629">
        <f>'Liste candidats'!G34</f>
        <v>0</v>
      </c>
      <c r="G10" s="630"/>
      <c r="H10" s="13"/>
    </row>
    <row r="11" spans="1:8" ht="12.75" customHeight="1">
      <c r="A11" s="652" t="s">
        <v>212</v>
      </c>
      <c r="B11" s="653"/>
      <c r="C11" s="653"/>
      <c r="D11" s="653"/>
      <c r="E11" s="653"/>
      <c r="F11" s="653"/>
      <c r="G11" s="654"/>
      <c r="H11" s="13"/>
    </row>
    <row r="12" spans="1:8" ht="30.75" customHeight="1" thickBot="1">
      <c r="A12" s="652"/>
      <c r="B12" s="653"/>
      <c r="C12" s="653"/>
      <c r="D12" s="653"/>
      <c r="E12" s="653"/>
      <c r="F12" s="653"/>
      <c r="G12" s="654"/>
      <c r="H12" s="13"/>
    </row>
    <row r="13" spans="1:8" ht="12.75" customHeight="1">
      <c r="A13" s="655"/>
      <c r="B13" s="656"/>
      <c r="C13" s="656"/>
      <c r="D13" s="656"/>
      <c r="E13" s="657"/>
      <c r="F13" s="661" t="s">
        <v>65</v>
      </c>
      <c r="G13" s="663" t="s">
        <v>54</v>
      </c>
      <c r="H13" s="13"/>
    </row>
    <row r="14" spans="1:8" ht="12.75" customHeight="1" thickBot="1">
      <c r="A14" s="658"/>
      <c r="B14" s="659"/>
      <c r="C14" s="659"/>
      <c r="D14" s="659"/>
      <c r="E14" s="660"/>
      <c r="F14" s="662"/>
      <c r="G14" s="664"/>
      <c r="H14" s="13"/>
    </row>
    <row r="15" spans="1:8" ht="12.75">
      <c r="A15" s="665" t="str">
        <f>'Suivi E2'!A5:L5</f>
        <v>Module PEDAGOGIE </v>
      </c>
      <c r="B15" s="642"/>
      <c r="C15" s="642"/>
      <c r="D15" s="642"/>
      <c r="E15" s="642"/>
      <c r="F15" s="39"/>
      <c r="G15" s="79"/>
      <c r="H15" s="13"/>
    </row>
    <row r="16" spans="1:8" ht="12">
      <c r="A16" s="644" t="str">
        <f>'Suivi E2'!A6:C6</f>
        <v>1) Pédagogie pratique dans l’espace 0 – 20m </v>
      </c>
      <c r="B16" s="645"/>
      <c r="C16" s="645"/>
      <c r="D16" s="645"/>
      <c r="E16" s="645"/>
      <c r="F16" s="116">
        <f>'Suivi E2'!D6</f>
        <v>10</v>
      </c>
      <c r="G16" s="105">
        <f>'Suivi E2'!K6</f>
        <v>0</v>
      </c>
      <c r="H16" s="13"/>
    </row>
    <row r="17" spans="1:8" ht="12.75" thickBot="1">
      <c r="A17" s="644" t="str">
        <f>'Suivi E2'!A7:C7</f>
        <v>2) Pédagogie de la théorie </v>
      </c>
      <c r="B17" s="645"/>
      <c r="C17" s="645"/>
      <c r="D17" s="645"/>
      <c r="E17" s="645"/>
      <c r="F17" s="116">
        <f>'Suivi E2'!D7</f>
        <v>10</v>
      </c>
      <c r="G17" s="105">
        <f>'Suivi E2'!K7</f>
        <v>0</v>
      </c>
      <c r="H17" s="13"/>
    </row>
    <row r="18" spans="1:8" ht="12.75" thickBot="1">
      <c r="A18" s="699" t="str">
        <f>'Suivi E2'!A8:C8</f>
        <v>Moyenne</v>
      </c>
      <c r="B18" s="700"/>
      <c r="C18" s="700"/>
      <c r="D18" s="700"/>
      <c r="E18" s="700"/>
      <c r="F18" s="701"/>
      <c r="G18" s="124" t="e">
        <f>'Suivi E2'!K8</f>
        <v>#DIV/0!</v>
      </c>
      <c r="H18" s="13"/>
    </row>
    <row r="19" spans="1:8" ht="12.75">
      <c r="A19" s="641" t="str">
        <f>'Suivi E2'!A9:L9</f>
        <v>Module SAUVETAGE </v>
      </c>
      <c r="B19" s="642"/>
      <c r="C19" s="642"/>
      <c r="D19" s="642"/>
      <c r="E19" s="642"/>
      <c r="F19" s="72"/>
      <c r="G19" s="108"/>
      <c r="H19" s="13"/>
    </row>
    <row r="20" spans="1:8" ht="12.75" thickBot="1">
      <c r="A20" s="644" t="str">
        <f>'Suivi E2'!A10:C10</f>
        <v>3) Sauvetage de 20 mètres  </v>
      </c>
      <c r="B20" s="645"/>
      <c r="C20" s="645"/>
      <c r="D20" s="645"/>
      <c r="E20" s="645"/>
      <c r="F20" s="116">
        <f>'Suivi E2'!D10</f>
        <v>10</v>
      </c>
      <c r="G20" s="40">
        <f>'Suivi E2'!K10</f>
        <v>0</v>
      </c>
      <c r="H20" s="13"/>
    </row>
    <row r="21" spans="1:8" ht="13.5" thickBot="1">
      <c r="A21" s="689" t="str">
        <f>'Suivi E2'!A11:C11</f>
        <v>Moyenne générale</v>
      </c>
      <c r="B21" s="690"/>
      <c r="C21" s="690"/>
      <c r="D21" s="690"/>
      <c r="E21" s="690"/>
      <c r="F21" s="130">
        <f>'Suivi E2'!D11</f>
        <v>10</v>
      </c>
      <c r="G21" s="88" t="e">
        <f>'Suivi E2'!K11</f>
        <v>#DIV/0!</v>
      </c>
      <c r="H21" s="13"/>
    </row>
    <row r="22" spans="1:8" ht="12.75">
      <c r="A22" s="691" t="str">
        <f>'Suivi E2'!A12</f>
        <v>Module PEDAGOGIE du E1 (pratique + théorie P1) </v>
      </c>
      <c r="B22" s="692"/>
      <c r="C22" s="692"/>
      <c r="D22" s="692"/>
      <c r="E22" s="692"/>
      <c r="F22" s="156"/>
      <c r="G22" s="156"/>
      <c r="H22" s="13"/>
    </row>
    <row r="23" spans="1:8" ht="12.75">
      <c r="A23" s="685" t="str">
        <f>'Suivi E2'!A13:C13</f>
        <v>1) Pédagogie préparatoire (sans scaphandre). </v>
      </c>
      <c r="B23" s="686"/>
      <c r="C23" s="686"/>
      <c r="D23" s="686"/>
      <c r="E23" s="686"/>
      <c r="F23" s="157">
        <f>'Suivi E2'!D13</f>
        <v>10</v>
      </c>
      <c r="G23" s="157">
        <f>'Suivi E2'!K13</f>
        <v>0</v>
      </c>
      <c r="H23" s="13"/>
    </row>
    <row r="24" spans="1:8" ht="12.75">
      <c r="A24" s="685" t="str">
        <f>'Suivi E2'!A14:C14</f>
        <v>2) Pédagogie pratique. </v>
      </c>
      <c r="B24" s="686"/>
      <c r="C24" s="686"/>
      <c r="D24" s="686"/>
      <c r="E24" s="686"/>
      <c r="F24" s="157">
        <f>'Suivi E2'!D14</f>
        <v>10</v>
      </c>
      <c r="G24" s="157">
        <f>'Suivi E2'!K14</f>
        <v>0</v>
      </c>
      <c r="H24" s="13"/>
    </row>
    <row r="25" spans="1:8" ht="12.75">
      <c r="A25" s="685" t="str">
        <f>'Suivi E2'!A15:C15</f>
        <v>3) Conduite d’un baptême. </v>
      </c>
      <c r="B25" s="686"/>
      <c r="C25" s="686"/>
      <c r="D25" s="686"/>
      <c r="E25" s="686"/>
      <c r="F25" s="157">
        <f>'Suivi E2'!D15</f>
        <v>10</v>
      </c>
      <c r="G25" s="157">
        <f>'Suivi E2'!K15</f>
        <v>0</v>
      </c>
      <c r="H25" s="13"/>
    </row>
    <row r="26" spans="1:8" ht="13.5" thickBot="1">
      <c r="A26" s="687" t="str">
        <f>'Suivi E2'!A16:C16</f>
        <v>4) Pédagogie théorique. </v>
      </c>
      <c r="B26" s="688"/>
      <c r="C26" s="688"/>
      <c r="D26" s="688"/>
      <c r="E26" s="688"/>
      <c r="F26" s="158">
        <f>'Suivi E2'!D16</f>
        <v>10</v>
      </c>
      <c r="G26" s="158">
        <f>'Suivi E2'!K16</f>
        <v>0</v>
      </c>
      <c r="H26" s="13"/>
    </row>
    <row r="27" spans="1:8" ht="12.75">
      <c r="A27" s="691" t="str">
        <f>'Suivi E2'!A17:C17</f>
        <v>Module DIRECTION du E1</v>
      </c>
      <c r="B27" s="692"/>
      <c r="C27" s="692"/>
      <c r="D27" s="692"/>
      <c r="E27" s="692"/>
      <c r="F27" s="159"/>
      <c r="G27" s="159"/>
      <c r="H27" s="13"/>
    </row>
    <row r="28" spans="1:8" ht="13.5" thickBot="1">
      <c r="A28" s="685" t="str">
        <f>'Suivi E2'!A18:C18</f>
        <v>5) Organisation et Direction d’une séance </v>
      </c>
      <c r="B28" s="686"/>
      <c r="C28" s="686"/>
      <c r="D28" s="686"/>
      <c r="E28" s="686"/>
      <c r="F28" s="158">
        <f>'Suivi E2'!D18</f>
        <v>10</v>
      </c>
      <c r="G28" s="158">
        <f>'Suivi E2'!K19</f>
        <v>0</v>
      </c>
      <c r="H28" s="13"/>
    </row>
    <row r="29" spans="1:8" ht="12.75">
      <c r="A29" s="691" t="str">
        <f>'Suivi E2'!A19:C19</f>
        <v>Module SAUVETAGE du E1</v>
      </c>
      <c r="B29" s="692"/>
      <c r="C29" s="692"/>
      <c r="D29" s="692"/>
      <c r="E29" s="692"/>
      <c r="F29" s="157"/>
      <c r="G29" s="157"/>
      <c r="H29" s="13"/>
    </row>
    <row r="30" spans="1:8" ht="12.75">
      <c r="A30" s="685" t="str">
        <f>'Suivi E2'!A20:C20</f>
        <v>6) Sauvetage mannequin en PMT </v>
      </c>
      <c r="B30" s="686"/>
      <c r="C30" s="686"/>
      <c r="D30" s="686"/>
      <c r="E30" s="686"/>
      <c r="F30" s="157" t="str">
        <f>'Suivi E2'!D20</f>
        <v>Fait</v>
      </c>
      <c r="G30" s="157">
        <f>'Suivi E2'!K20</f>
        <v>0</v>
      </c>
      <c r="H30" s="13"/>
    </row>
    <row r="31" spans="1:8" ht="13.5" thickBot="1">
      <c r="A31" s="687" t="str">
        <f>'Suivi E2'!A21:C21</f>
        <v>7) Sauvetage en scaphandre   </v>
      </c>
      <c r="B31" s="688"/>
      <c r="C31" s="688"/>
      <c r="D31" s="688"/>
      <c r="E31" s="688"/>
      <c r="F31" s="158">
        <f>'Suivi E2'!D21</f>
        <v>10</v>
      </c>
      <c r="G31" s="158">
        <f>'Suivi E2'!K21</f>
        <v>0</v>
      </c>
      <c r="H31" s="13"/>
    </row>
    <row r="32" spans="1:8" ht="12.75">
      <c r="A32" s="691" t="str">
        <f>'Suivi E2'!A22:C22</f>
        <v>Module THEORIE  du E1</v>
      </c>
      <c r="B32" s="692"/>
      <c r="C32" s="692"/>
      <c r="D32" s="692"/>
      <c r="E32" s="692"/>
      <c r="F32" s="159"/>
      <c r="G32" s="159"/>
      <c r="H32" s="13"/>
    </row>
    <row r="33" spans="1:8" ht="12.75">
      <c r="A33" s="685" t="str">
        <f>'Suivi E2'!A23:C23</f>
        <v>8) Réglementation et organisation d’une séance</v>
      </c>
      <c r="B33" s="686"/>
      <c r="C33" s="686"/>
      <c r="D33" s="686"/>
      <c r="E33" s="686"/>
      <c r="F33" s="157">
        <f>'Suivi E2'!D23</f>
        <v>10</v>
      </c>
      <c r="G33" s="157">
        <f>'Suivi E2'!K23</f>
        <v>0</v>
      </c>
      <c r="H33" s="13"/>
    </row>
    <row r="34" spans="1:8" ht="13.5" thickBot="1">
      <c r="A34" s="687" t="str">
        <f>'Suivi E2'!A24:C24</f>
        <v>9) Accidents de plongée </v>
      </c>
      <c r="B34" s="688"/>
      <c r="C34" s="688"/>
      <c r="D34" s="688"/>
      <c r="E34" s="688"/>
      <c r="F34" s="158">
        <f>'Suivi E2'!D24</f>
        <v>10</v>
      </c>
      <c r="G34" s="158">
        <f>'Suivi E2'!K24</f>
        <v>0</v>
      </c>
      <c r="H34" s="13"/>
    </row>
    <row r="35" spans="1:8" ht="12.75">
      <c r="A35" s="140"/>
      <c r="B35" s="141"/>
      <c r="C35" s="141"/>
      <c r="D35" s="141"/>
      <c r="E35" s="141"/>
      <c r="F35" s="112"/>
      <c r="G35" s="148"/>
      <c r="H35" s="13"/>
    </row>
    <row r="36" spans="1:8" ht="12">
      <c r="A36" s="693" t="s">
        <v>213</v>
      </c>
      <c r="B36" s="694"/>
      <c r="C36" s="694"/>
      <c r="D36" s="694"/>
      <c r="E36" s="694"/>
      <c r="F36" s="694"/>
      <c r="G36" s="695"/>
      <c r="H36" s="13"/>
    </row>
    <row r="37" spans="1:7" ht="12">
      <c r="A37" s="693"/>
      <c r="B37" s="694"/>
      <c r="C37" s="694"/>
      <c r="D37" s="694"/>
      <c r="E37" s="694"/>
      <c r="F37" s="694"/>
      <c r="G37" s="695"/>
    </row>
    <row r="38" spans="1:7" ht="12.75">
      <c r="A38" s="527" t="s">
        <v>42</v>
      </c>
      <c r="B38" s="528"/>
      <c r="C38" s="529" t="str">
        <f>'Tableau de bord'!D3</f>
        <v>xxxxxxxxxxxxxxxxxxxxxxxx</v>
      </c>
      <c r="D38" s="529"/>
      <c r="E38" s="537" t="str">
        <f>'Tableau de bord'!D2</f>
        <v>xxxxxxxxxxxxxxxxxxxxxxxx</v>
      </c>
      <c r="F38" s="537"/>
      <c r="G38" s="538"/>
    </row>
    <row r="39" spans="1:7" ht="12">
      <c r="A39" s="555" t="s">
        <v>43</v>
      </c>
      <c r="B39" s="556"/>
      <c r="C39" s="556"/>
      <c r="D39" s="556"/>
      <c r="E39" s="556"/>
      <c r="F39" s="556"/>
      <c r="G39" s="557"/>
    </row>
    <row r="40" spans="1:7" ht="12">
      <c r="A40" s="555"/>
      <c r="B40" s="556"/>
      <c r="C40" s="556"/>
      <c r="D40" s="556"/>
      <c r="E40" s="556"/>
      <c r="F40" s="556"/>
      <c r="G40" s="557"/>
    </row>
    <row r="41" spans="1:7" ht="12.75">
      <c r="A41" s="78" t="s">
        <v>44</v>
      </c>
      <c r="B41" s="50" t="s">
        <v>71</v>
      </c>
      <c r="C41" s="528" t="s">
        <v>3</v>
      </c>
      <c r="D41" s="528"/>
      <c r="E41" s="528" t="s">
        <v>4</v>
      </c>
      <c r="F41" s="528"/>
      <c r="G41" s="80" t="s">
        <v>5</v>
      </c>
    </row>
    <row r="42" spans="1:7" ht="12">
      <c r="A42" s="81"/>
      <c r="B42" s="33"/>
      <c r="C42" s="33"/>
      <c r="D42" s="33"/>
      <c r="E42" s="33"/>
      <c r="F42" s="33"/>
      <c r="G42" s="82"/>
    </row>
    <row r="43" spans="1:7" ht="22.5">
      <c r="A43" s="561" t="str">
        <f>'Tableau de bord'!D4</f>
        <v>xxxxxxxxxxxxxxxxxxxxxxxx</v>
      </c>
      <c r="B43" s="83" t="str">
        <f>'Tableau de bord'!D5</f>
        <v>xxxxxxxxxxxxxxxxxxxxxxxx</v>
      </c>
      <c r="C43" s="562" t="str">
        <f>'Tableau de bord'!D6</f>
        <v>xxxxxxxxxxxxxxxxxxxxxxxx</v>
      </c>
      <c r="D43" s="562"/>
      <c r="E43" s="562" t="str">
        <f>'Tableau de bord'!D7</f>
        <v>xxxxxxxxxxxxxxxxxxxxxxxx</v>
      </c>
      <c r="F43" s="562"/>
      <c r="G43" s="84" t="str">
        <f>'Tableau de bord'!D8</f>
        <v>xxxxxxxxxxxxxxxxxxxxxxxx</v>
      </c>
    </row>
    <row r="44" spans="1:7" ht="12">
      <c r="A44" s="561"/>
      <c r="B44" s="33"/>
      <c r="C44" s="33"/>
      <c r="D44" s="33"/>
      <c r="E44" s="33"/>
      <c r="F44" s="33"/>
      <c r="G44" s="82"/>
    </row>
    <row r="45" spans="1:7" ht="12">
      <c r="A45" s="81"/>
      <c r="B45" s="33"/>
      <c r="C45" s="33"/>
      <c r="D45" s="33"/>
      <c r="E45" s="33"/>
      <c r="F45" s="33"/>
      <c r="G45" s="82"/>
    </row>
    <row r="46" spans="1:7" ht="12.75">
      <c r="A46" s="85"/>
      <c r="B46" s="33"/>
      <c r="C46" s="33"/>
      <c r="D46" s="33"/>
      <c r="E46" s="33"/>
      <c r="F46" s="33"/>
      <c r="G46" s="82"/>
    </row>
    <row r="47" spans="1:7" ht="12">
      <c r="A47" s="81"/>
      <c r="B47" s="33"/>
      <c r="C47" s="33"/>
      <c r="D47" s="33"/>
      <c r="E47" s="33"/>
      <c r="F47" s="33"/>
      <c r="G47" s="82"/>
    </row>
    <row r="48" spans="1:7" ht="12.75" thickBot="1">
      <c r="A48" s="86"/>
      <c r="B48" s="76"/>
      <c r="C48" s="76"/>
      <c r="D48" s="76"/>
      <c r="E48" s="76"/>
      <c r="F48" s="76"/>
      <c r="G48" s="77"/>
    </row>
    <row r="51" ht="12.75">
      <c r="A51" s="254" t="s">
        <v>183</v>
      </c>
    </row>
  </sheetData>
  <sheetProtection sheet="1"/>
  <mergeCells count="48">
    <mergeCell ref="A1:A4"/>
    <mergeCell ref="B1:G4"/>
    <mergeCell ref="A5:G5"/>
    <mergeCell ref="A7:B7"/>
    <mergeCell ref="C7:D7"/>
    <mergeCell ref="E7:G7"/>
    <mergeCell ref="A8:B8"/>
    <mergeCell ref="C8:D8"/>
    <mergeCell ref="E8:G8"/>
    <mergeCell ref="A9:B9"/>
    <mergeCell ref="C9:G9"/>
    <mergeCell ref="A10:B10"/>
    <mergeCell ref="C10:D10"/>
    <mergeCell ref="F10:G10"/>
    <mergeCell ref="A11:G12"/>
    <mergeCell ref="A13:E14"/>
    <mergeCell ref="F13:F14"/>
    <mergeCell ref="G13:G14"/>
    <mergeCell ref="A15:E15"/>
    <mergeCell ref="A16:E16"/>
    <mergeCell ref="A17:E17"/>
    <mergeCell ref="A18:F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43:A44"/>
    <mergeCell ref="C43:D43"/>
    <mergeCell ref="E43:F43"/>
    <mergeCell ref="E38:G38"/>
    <mergeCell ref="A36:G37"/>
    <mergeCell ref="A38:B38"/>
    <mergeCell ref="C38:D38"/>
    <mergeCell ref="A39:G40"/>
    <mergeCell ref="C41:D41"/>
    <mergeCell ref="E41:F41"/>
  </mergeCells>
  <hyperlinks>
    <hyperlink ref="A51" location="'Suivi E2'!A1" display="Suivi E2"/>
  </hyperlinks>
  <printOptions/>
  <pageMargins left="0.39375" right="0.39375" top="0.39375" bottom="0.39375" header="0.5118055555555555" footer="0.5118055555555555"/>
  <pageSetup horizontalDpi="300" verticalDpi="3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/>
  </sheetPr>
  <dimension ref="A1:H51"/>
  <sheetViews>
    <sheetView zoomScalePageLayoutView="0" workbookViewId="0" topLeftCell="A34">
      <selection activeCell="J44" sqref="J44"/>
    </sheetView>
  </sheetViews>
  <sheetFormatPr defaultColWidth="9.140625" defaultRowHeight="12.75"/>
  <cols>
    <col min="1" max="1" width="10.57421875" style="23" customWidth="1"/>
    <col min="2" max="2" width="15.57421875" style="23" customWidth="1"/>
    <col min="3" max="6" width="10.57421875" style="23" customWidth="1"/>
    <col min="7" max="7" width="20.57421875" style="23" customWidth="1"/>
    <col min="8" max="8" width="13.57421875" style="23" customWidth="1"/>
    <col min="9" max="16384" width="9.140625" style="23" customWidth="1"/>
  </cols>
  <sheetData>
    <row r="1" spans="1:7" ht="12.75" customHeight="1">
      <c r="A1" s="581" t="s">
        <v>34</v>
      </c>
      <c r="B1" s="586" t="s">
        <v>211</v>
      </c>
      <c r="C1" s="587"/>
      <c r="D1" s="587"/>
      <c r="E1" s="587"/>
      <c r="F1" s="587"/>
      <c r="G1" s="588"/>
    </row>
    <row r="2" spans="1:7" ht="12.75" customHeight="1">
      <c r="A2" s="582"/>
      <c r="B2" s="589"/>
      <c r="C2" s="590"/>
      <c r="D2" s="590"/>
      <c r="E2" s="590"/>
      <c r="F2" s="590"/>
      <c r="G2" s="591"/>
    </row>
    <row r="3" spans="1:7" ht="12.75" customHeight="1">
      <c r="A3" s="582"/>
      <c r="B3" s="589"/>
      <c r="C3" s="590"/>
      <c r="D3" s="590"/>
      <c r="E3" s="590"/>
      <c r="F3" s="590"/>
      <c r="G3" s="591"/>
    </row>
    <row r="4" spans="1:7" ht="12.75" customHeight="1" thickBot="1">
      <c r="A4" s="582"/>
      <c r="B4" s="592"/>
      <c r="C4" s="593"/>
      <c r="D4" s="593"/>
      <c r="E4" s="593"/>
      <c r="F4" s="593"/>
      <c r="G4" s="594"/>
    </row>
    <row r="5" spans="1:7" ht="30" customHeight="1" thickBot="1">
      <c r="A5" s="583" t="s">
        <v>70</v>
      </c>
      <c r="B5" s="584"/>
      <c r="C5" s="584"/>
      <c r="D5" s="584"/>
      <c r="E5" s="584"/>
      <c r="F5" s="584"/>
      <c r="G5" s="585"/>
    </row>
    <row r="6" spans="1:7" ht="15" customHeight="1">
      <c r="A6" s="103"/>
      <c r="B6" s="34"/>
      <c r="C6" s="34"/>
      <c r="D6" s="34"/>
      <c r="E6" s="34"/>
      <c r="F6" s="34"/>
      <c r="G6" s="104"/>
    </row>
    <row r="7" spans="1:8" ht="24" customHeight="1">
      <c r="A7" s="531" t="s">
        <v>35</v>
      </c>
      <c r="B7" s="532"/>
      <c r="C7" s="629">
        <f>'Liste candidats'!B35</f>
        <v>0</v>
      </c>
      <c r="D7" s="629"/>
      <c r="E7" s="629">
        <f>'Liste candidats'!C35</f>
        <v>0</v>
      </c>
      <c r="F7" s="629"/>
      <c r="G7" s="630"/>
      <c r="H7" s="13"/>
    </row>
    <row r="8" spans="1:8" ht="24.75" customHeight="1">
      <c r="A8" s="531" t="s">
        <v>36</v>
      </c>
      <c r="B8" s="532"/>
      <c r="C8" s="666">
        <f>'Liste candidats'!D35</f>
        <v>0</v>
      </c>
      <c r="D8" s="666"/>
      <c r="E8" s="629">
        <f>'Liste candidats'!E35</f>
        <v>0</v>
      </c>
      <c r="F8" s="629"/>
      <c r="G8" s="630"/>
      <c r="H8" s="13"/>
    </row>
    <row r="9" spans="1:8" ht="24" customHeight="1">
      <c r="A9" s="531" t="s">
        <v>37</v>
      </c>
      <c r="B9" s="532"/>
      <c r="C9" s="627">
        <f>'Liste candidats'!H35</f>
        <v>0</v>
      </c>
      <c r="D9" s="627"/>
      <c r="E9" s="627"/>
      <c r="F9" s="627"/>
      <c r="G9" s="628"/>
      <c r="H9" s="13"/>
    </row>
    <row r="10" spans="1:8" ht="23.25" customHeight="1">
      <c r="A10" s="650" t="s">
        <v>38</v>
      </c>
      <c r="B10" s="651"/>
      <c r="C10" s="629">
        <f>'Liste candidats'!F35</f>
        <v>0</v>
      </c>
      <c r="D10" s="629"/>
      <c r="E10" s="60" t="s">
        <v>39</v>
      </c>
      <c r="F10" s="629">
        <f>'Liste candidats'!G35</f>
        <v>0</v>
      </c>
      <c r="G10" s="630"/>
      <c r="H10" s="13"/>
    </row>
    <row r="11" spans="1:8" ht="12.75" customHeight="1">
      <c r="A11" s="652" t="s">
        <v>212</v>
      </c>
      <c r="B11" s="653"/>
      <c r="C11" s="653"/>
      <c r="D11" s="653"/>
      <c r="E11" s="653"/>
      <c r="F11" s="653"/>
      <c r="G11" s="654"/>
      <c r="H11" s="13"/>
    </row>
    <row r="12" spans="1:8" ht="30.75" customHeight="1" thickBot="1">
      <c r="A12" s="652"/>
      <c r="B12" s="653"/>
      <c r="C12" s="653"/>
      <c r="D12" s="653"/>
      <c r="E12" s="653"/>
      <c r="F12" s="653"/>
      <c r="G12" s="654"/>
      <c r="H12" s="13"/>
    </row>
    <row r="13" spans="1:8" ht="12.75" customHeight="1">
      <c r="A13" s="655"/>
      <c r="B13" s="656"/>
      <c r="C13" s="656"/>
      <c r="D13" s="656"/>
      <c r="E13" s="657"/>
      <c r="F13" s="661" t="s">
        <v>65</v>
      </c>
      <c r="G13" s="663" t="s">
        <v>54</v>
      </c>
      <c r="H13" s="13"/>
    </row>
    <row r="14" spans="1:8" ht="12.75" customHeight="1" thickBot="1">
      <c r="A14" s="658"/>
      <c r="B14" s="659"/>
      <c r="C14" s="659"/>
      <c r="D14" s="659"/>
      <c r="E14" s="660"/>
      <c r="F14" s="662"/>
      <c r="G14" s="664"/>
      <c r="H14" s="13"/>
    </row>
    <row r="15" spans="1:8" ht="12.75">
      <c r="A15" s="665" t="str">
        <f>'Suivi E2'!A5:L5</f>
        <v>Module PEDAGOGIE </v>
      </c>
      <c r="B15" s="642"/>
      <c r="C15" s="642"/>
      <c r="D15" s="642"/>
      <c r="E15" s="642"/>
      <c r="F15" s="39"/>
      <c r="G15" s="79"/>
      <c r="H15" s="13"/>
    </row>
    <row r="16" spans="1:8" ht="12">
      <c r="A16" s="644" t="str">
        <f>'Suivi E2'!A6:C6</f>
        <v>1) Pédagogie pratique dans l’espace 0 – 20m </v>
      </c>
      <c r="B16" s="645"/>
      <c r="C16" s="645"/>
      <c r="D16" s="645"/>
      <c r="E16" s="645"/>
      <c r="F16" s="116">
        <f>'Suivi E2'!D6</f>
        <v>10</v>
      </c>
      <c r="G16" s="105">
        <f>'Suivi E2'!L6</f>
        <v>0</v>
      </c>
      <c r="H16" s="13"/>
    </row>
    <row r="17" spans="1:8" ht="12.75" thickBot="1">
      <c r="A17" s="644" t="str">
        <f>'Suivi E2'!A7:C7</f>
        <v>2) Pédagogie de la théorie </v>
      </c>
      <c r="B17" s="645"/>
      <c r="C17" s="645"/>
      <c r="D17" s="645"/>
      <c r="E17" s="645"/>
      <c r="F17" s="116">
        <f>'Suivi E2'!D7</f>
        <v>10</v>
      </c>
      <c r="G17" s="105">
        <f>'Suivi E2'!L7</f>
        <v>0</v>
      </c>
      <c r="H17" s="13"/>
    </row>
    <row r="18" spans="1:8" ht="13.5" thickBot="1">
      <c r="A18" s="696" t="str">
        <f>'Suivi E2'!A8:C8</f>
        <v>Moyenne</v>
      </c>
      <c r="B18" s="697"/>
      <c r="C18" s="697"/>
      <c r="D18" s="697"/>
      <c r="E18" s="697"/>
      <c r="F18" s="698"/>
      <c r="G18" s="124" t="e">
        <f>'Suivi E2'!L8</f>
        <v>#DIV/0!</v>
      </c>
      <c r="H18" s="13"/>
    </row>
    <row r="19" spans="1:8" ht="12.75">
      <c r="A19" s="641" t="str">
        <f>'Suivi E2'!A9:L9</f>
        <v>Module SAUVETAGE </v>
      </c>
      <c r="B19" s="642"/>
      <c r="C19" s="642"/>
      <c r="D19" s="642"/>
      <c r="E19" s="642"/>
      <c r="F19" s="72"/>
      <c r="G19" s="108"/>
      <c r="H19" s="13"/>
    </row>
    <row r="20" spans="1:8" ht="12.75" thickBot="1">
      <c r="A20" s="644" t="str">
        <f>'Suivi E2'!A10:C10</f>
        <v>3) Sauvetage de 20 mètres  </v>
      </c>
      <c r="B20" s="645"/>
      <c r="C20" s="645"/>
      <c r="D20" s="645"/>
      <c r="E20" s="645"/>
      <c r="F20" s="116">
        <f>'Suivi E2'!D10</f>
        <v>10</v>
      </c>
      <c r="G20" s="40">
        <f>'Suivi E2'!L10</f>
        <v>0</v>
      </c>
      <c r="H20" s="13"/>
    </row>
    <row r="21" spans="1:8" ht="13.5" thickBot="1">
      <c r="A21" s="689" t="str">
        <f>'Suivi E2'!A11:C11</f>
        <v>Moyenne générale</v>
      </c>
      <c r="B21" s="690"/>
      <c r="C21" s="690"/>
      <c r="D21" s="690"/>
      <c r="E21" s="690"/>
      <c r="F21" s="130">
        <f>'Suivi E2'!D11</f>
        <v>10</v>
      </c>
      <c r="G21" s="88" t="e">
        <f>'Suivi E2'!L11</f>
        <v>#DIV/0!</v>
      </c>
      <c r="H21" s="13"/>
    </row>
    <row r="22" spans="1:8" ht="12.75">
      <c r="A22" s="691" t="str">
        <f>'Suivi E2'!A12</f>
        <v>Module PEDAGOGIE du E1 (pratique + théorie P1) </v>
      </c>
      <c r="B22" s="692"/>
      <c r="C22" s="692"/>
      <c r="D22" s="692"/>
      <c r="E22" s="692"/>
      <c r="F22" s="156"/>
      <c r="G22" s="156"/>
      <c r="H22" s="13"/>
    </row>
    <row r="23" spans="1:8" ht="12.75">
      <c r="A23" s="685" t="str">
        <f>'Suivi E2'!A13:C13</f>
        <v>1) Pédagogie préparatoire (sans scaphandre). </v>
      </c>
      <c r="B23" s="686"/>
      <c r="C23" s="686"/>
      <c r="D23" s="686"/>
      <c r="E23" s="686"/>
      <c r="F23" s="157">
        <f>'Suivi E2'!D13</f>
        <v>10</v>
      </c>
      <c r="G23" s="157">
        <f>'Suivi E2'!L13</f>
        <v>0</v>
      </c>
      <c r="H23" s="13"/>
    </row>
    <row r="24" spans="1:8" ht="12.75">
      <c r="A24" s="685" t="str">
        <f>'Suivi E2'!A14:C14</f>
        <v>2) Pédagogie pratique. </v>
      </c>
      <c r="B24" s="686"/>
      <c r="C24" s="686"/>
      <c r="D24" s="686"/>
      <c r="E24" s="686"/>
      <c r="F24" s="157">
        <f>'Suivi E2'!D14</f>
        <v>10</v>
      </c>
      <c r="G24" s="157">
        <f>'Suivi E2'!L14</f>
        <v>0</v>
      </c>
      <c r="H24" s="13"/>
    </row>
    <row r="25" spans="1:8" ht="12.75">
      <c r="A25" s="685" t="str">
        <f>'Suivi E2'!A15:C15</f>
        <v>3) Conduite d’un baptême. </v>
      </c>
      <c r="B25" s="686"/>
      <c r="C25" s="686"/>
      <c r="D25" s="686"/>
      <c r="E25" s="686"/>
      <c r="F25" s="157">
        <f>'Suivi E2'!D15</f>
        <v>10</v>
      </c>
      <c r="G25" s="157">
        <f>'Suivi E2'!L15</f>
        <v>0</v>
      </c>
      <c r="H25" s="13"/>
    </row>
    <row r="26" spans="1:8" ht="13.5" thickBot="1">
      <c r="A26" s="687" t="str">
        <f>'Suivi E2'!A16:C16</f>
        <v>4) Pédagogie théorique. </v>
      </c>
      <c r="B26" s="688"/>
      <c r="C26" s="688"/>
      <c r="D26" s="688"/>
      <c r="E26" s="688"/>
      <c r="F26" s="158">
        <f>'Suivi E2'!D16</f>
        <v>10</v>
      </c>
      <c r="G26" s="158">
        <f>'Suivi E2'!L16</f>
        <v>0</v>
      </c>
      <c r="H26" s="13"/>
    </row>
    <row r="27" spans="1:8" ht="12.75">
      <c r="A27" s="691" t="str">
        <f>'Suivi E2'!A17:C17</f>
        <v>Module DIRECTION du E1</v>
      </c>
      <c r="B27" s="692"/>
      <c r="C27" s="692"/>
      <c r="D27" s="692"/>
      <c r="E27" s="692"/>
      <c r="F27" s="159"/>
      <c r="G27" s="159"/>
      <c r="H27" s="13"/>
    </row>
    <row r="28" spans="1:8" ht="13.5" thickBot="1">
      <c r="A28" s="685" t="str">
        <f>'Suivi E2'!A18:C18</f>
        <v>5) Organisation et Direction d’une séance </v>
      </c>
      <c r="B28" s="686"/>
      <c r="C28" s="686"/>
      <c r="D28" s="686"/>
      <c r="E28" s="686"/>
      <c r="F28" s="158">
        <f>'Suivi E2'!D18</f>
        <v>10</v>
      </c>
      <c r="G28" s="158">
        <f>'Suivi E2'!L19</f>
        <v>0</v>
      </c>
      <c r="H28" s="13"/>
    </row>
    <row r="29" spans="1:8" ht="12.75">
      <c r="A29" s="691" t="str">
        <f>'Suivi E2'!A19:C19</f>
        <v>Module SAUVETAGE du E1</v>
      </c>
      <c r="B29" s="692"/>
      <c r="C29" s="692"/>
      <c r="D29" s="692"/>
      <c r="E29" s="692"/>
      <c r="F29" s="157"/>
      <c r="G29" s="157"/>
      <c r="H29" s="13"/>
    </row>
    <row r="30" spans="1:8" ht="12.75">
      <c r="A30" s="685" t="str">
        <f>'Suivi E2'!A20:C20</f>
        <v>6) Sauvetage mannequin en PMT </v>
      </c>
      <c r="B30" s="686"/>
      <c r="C30" s="686"/>
      <c r="D30" s="686"/>
      <c r="E30" s="686"/>
      <c r="F30" s="157" t="str">
        <f>'Suivi E2'!D20</f>
        <v>Fait</v>
      </c>
      <c r="G30" s="157">
        <f>'Suivi E2'!L20</f>
        <v>0</v>
      </c>
      <c r="H30" s="13"/>
    </row>
    <row r="31" spans="1:8" ht="13.5" thickBot="1">
      <c r="A31" s="687" t="str">
        <f>'Suivi E2'!A21:C21</f>
        <v>7) Sauvetage en scaphandre   </v>
      </c>
      <c r="B31" s="688"/>
      <c r="C31" s="688"/>
      <c r="D31" s="688"/>
      <c r="E31" s="688"/>
      <c r="F31" s="158">
        <f>'Suivi E2'!D21</f>
        <v>10</v>
      </c>
      <c r="G31" s="158">
        <f>'Suivi E2'!L21</f>
        <v>0</v>
      </c>
      <c r="H31" s="13"/>
    </row>
    <row r="32" spans="1:8" ht="12.75">
      <c r="A32" s="691" t="str">
        <f>'Suivi E2'!A22:C22</f>
        <v>Module THEORIE  du E1</v>
      </c>
      <c r="B32" s="692"/>
      <c r="C32" s="692"/>
      <c r="D32" s="692"/>
      <c r="E32" s="692"/>
      <c r="F32" s="159"/>
      <c r="G32" s="159"/>
      <c r="H32" s="13"/>
    </row>
    <row r="33" spans="1:8" ht="12.75">
      <c r="A33" s="685" t="str">
        <f>'Suivi E2'!A23:C23</f>
        <v>8) Réglementation et organisation d’une séance</v>
      </c>
      <c r="B33" s="686"/>
      <c r="C33" s="686"/>
      <c r="D33" s="686"/>
      <c r="E33" s="686"/>
      <c r="F33" s="157">
        <f>'Suivi E2'!D23</f>
        <v>10</v>
      </c>
      <c r="G33" s="157">
        <f>'Suivi E2'!L23</f>
        <v>0</v>
      </c>
      <c r="H33" s="13"/>
    </row>
    <row r="34" spans="1:8" ht="13.5" thickBot="1">
      <c r="A34" s="687" t="str">
        <f>'Suivi E2'!A24:C24</f>
        <v>9) Accidents de plongée </v>
      </c>
      <c r="B34" s="688"/>
      <c r="C34" s="688"/>
      <c r="D34" s="688"/>
      <c r="E34" s="688"/>
      <c r="F34" s="158">
        <f>'Suivi E2'!D24</f>
        <v>10</v>
      </c>
      <c r="G34" s="158">
        <f>'Suivi E2'!L24</f>
        <v>0</v>
      </c>
      <c r="H34" s="13"/>
    </row>
    <row r="35" spans="1:8" ht="12.75">
      <c r="A35" s="140"/>
      <c r="B35" s="141"/>
      <c r="C35" s="141"/>
      <c r="D35" s="141"/>
      <c r="E35" s="141"/>
      <c r="F35" s="112"/>
      <c r="G35" s="148"/>
      <c r="H35" s="13"/>
    </row>
    <row r="36" spans="1:8" ht="12">
      <c r="A36" s="693" t="s">
        <v>213</v>
      </c>
      <c r="B36" s="694"/>
      <c r="C36" s="694"/>
      <c r="D36" s="694"/>
      <c r="E36" s="694"/>
      <c r="F36" s="694"/>
      <c r="G36" s="695"/>
      <c r="H36" s="13"/>
    </row>
    <row r="37" spans="1:7" ht="12">
      <c r="A37" s="693"/>
      <c r="B37" s="694"/>
      <c r="C37" s="694"/>
      <c r="D37" s="694"/>
      <c r="E37" s="694"/>
      <c r="F37" s="694"/>
      <c r="G37" s="695"/>
    </row>
    <row r="38" spans="1:7" ht="12.75">
      <c r="A38" s="527" t="s">
        <v>42</v>
      </c>
      <c r="B38" s="528"/>
      <c r="C38" s="529" t="str">
        <f>'Tableau de bord'!D3</f>
        <v>xxxxxxxxxxxxxxxxxxxxxxxx</v>
      </c>
      <c r="D38" s="529"/>
      <c r="E38" s="537" t="str">
        <f>'Tableau de bord'!D2</f>
        <v>xxxxxxxxxxxxxxxxxxxxxxxx</v>
      </c>
      <c r="F38" s="537"/>
      <c r="G38" s="538"/>
    </row>
    <row r="39" spans="1:7" ht="12">
      <c r="A39" s="555" t="s">
        <v>43</v>
      </c>
      <c r="B39" s="556"/>
      <c r="C39" s="556"/>
      <c r="D39" s="556"/>
      <c r="E39" s="556"/>
      <c r="F39" s="556"/>
      <c r="G39" s="557"/>
    </row>
    <row r="40" spans="1:7" ht="12">
      <c r="A40" s="555"/>
      <c r="B40" s="556"/>
      <c r="C40" s="556"/>
      <c r="D40" s="556"/>
      <c r="E40" s="556"/>
      <c r="F40" s="556"/>
      <c r="G40" s="557"/>
    </row>
    <row r="41" spans="1:7" ht="12.75">
      <c r="A41" s="78" t="s">
        <v>44</v>
      </c>
      <c r="B41" s="50" t="s">
        <v>71</v>
      </c>
      <c r="C41" s="528" t="s">
        <v>3</v>
      </c>
      <c r="D41" s="528"/>
      <c r="E41" s="528" t="s">
        <v>4</v>
      </c>
      <c r="F41" s="528"/>
      <c r="G41" s="80" t="s">
        <v>5</v>
      </c>
    </row>
    <row r="42" spans="1:7" ht="12">
      <c r="A42" s="81"/>
      <c r="B42" s="33"/>
      <c r="C42" s="33"/>
      <c r="D42" s="33"/>
      <c r="E42" s="33"/>
      <c r="F42" s="33"/>
      <c r="G42" s="82"/>
    </row>
    <row r="43" spans="1:7" ht="22.5">
      <c r="A43" s="561" t="str">
        <f>'Tableau de bord'!D4</f>
        <v>xxxxxxxxxxxxxxxxxxxxxxxx</v>
      </c>
      <c r="B43" s="83" t="str">
        <f>'Tableau de bord'!D5</f>
        <v>xxxxxxxxxxxxxxxxxxxxxxxx</v>
      </c>
      <c r="C43" s="562" t="str">
        <f>'Tableau de bord'!D6</f>
        <v>xxxxxxxxxxxxxxxxxxxxxxxx</v>
      </c>
      <c r="D43" s="562"/>
      <c r="E43" s="562" t="str">
        <f>'Tableau de bord'!D7</f>
        <v>xxxxxxxxxxxxxxxxxxxxxxxx</v>
      </c>
      <c r="F43" s="562"/>
      <c r="G43" s="84" t="str">
        <f>'Tableau de bord'!D8</f>
        <v>xxxxxxxxxxxxxxxxxxxxxxxx</v>
      </c>
    </row>
    <row r="44" spans="1:7" ht="12">
      <c r="A44" s="561"/>
      <c r="B44" s="33"/>
      <c r="C44" s="33"/>
      <c r="D44" s="33"/>
      <c r="E44" s="33"/>
      <c r="F44" s="33"/>
      <c r="G44" s="82"/>
    </row>
    <row r="45" spans="1:7" ht="12">
      <c r="A45" s="81"/>
      <c r="B45" s="33"/>
      <c r="C45" s="33"/>
      <c r="D45" s="33"/>
      <c r="E45" s="33"/>
      <c r="F45" s="33"/>
      <c r="G45" s="82"/>
    </row>
    <row r="46" spans="1:7" ht="12.75">
      <c r="A46" s="85"/>
      <c r="B46" s="33"/>
      <c r="C46" s="33"/>
      <c r="D46" s="33"/>
      <c r="E46" s="33"/>
      <c r="F46" s="33"/>
      <c r="G46" s="82"/>
    </row>
    <row r="47" spans="1:7" ht="12">
      <c r="A47" s="81"/>
      <c r="B47" s="33"/>
      <c r="C47" s="33"/>
      <c r="D47" s="33"/>
      <c r="E47" s="33"/>
      <c r="F47" s="33"/>
      <c r="G47" s="82"/>
    </row>
    <row r="48" spans="1:7" ht="12.75" thickBot="1">
      <c r="A48" s="86"/>
      <c r="B48" s="76"/>
      <c r="C48" s="76"/>
      <c r="D48" s="76"/>
      <c r="E48" s="76"/>
      <c r="F48" s="76"/>
      <c r="G48" s="77"/>
    </row>
    <row r="51" ht="12.75">
      <c r="A51" s="254" t="s">
        <v>183</v>
      </c>
    </row>
  </sheetData>
  <sheetProtection sheet="1"/>
  <mergeCells count="48">
    <mergeCell ref="A1:A4"/>
    <mergeCell ref="B1:G4"/>
    <mergeCell ref="A5:G5"/>
    <mergeCell ref="A7:B7"/>
    <mergeCell ref="C7:D7"/>
    <mergeCell ref="E7:G7"/>
    <mergeCell ref="A8:B8"/>
    <mergeCell ref="C8:D8"/>
    <mergeCell ref="E8:G8"/>
    <mergeCell ref="A9:B9"/>
    <mergeCell ref="C9:G9"/>
    <mergeCell ref="A10:B10"/>
    <mergeCell ref="C10:D10"/>
    <mergeCell ref="F10:G10"/>
    <mergeCell ref="A11:G12"/>
    <mergeCell ref="A13:E14"/>
    <mergeCell ref="F13:F14"/>
    <mergeCell ref="G13:G14"/>
    <mergeCell ref="A15:E15"/>
    <mergeCell ref="A16:E16"/>
    <mergeCell ref="A17:E17"/>
    <mergeCell ref="A18:F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43:A44"/>
    <mergeCell ref="C43:D43"/>
    <mergeCell ref="E43:F43"/>
    <mergeCell ref="E38:G38"/>
    <mergeCell ref="A36:G37"/>
    <mergeCell ref="A38:B38"/>
    <mergeCell ref="C38:D38"/>
    <mergeCell ref="A39:G40"/>
    <mergeCell ref="C41:D41"/>
    <mergeCell ref="E41:F41"/>
  </mergeCells>
  <hyperlinks>
    <hyperlink ref="A51" location="'Suivi E2'!A1" display="Suivi E2"/>
  </hyperlinks>
  <printOptions/>
  <pageMargins left="0.39375" right="0.39375" top="0.39375" bottom="0.39375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Y46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2" width="9.140625" style="6" customWidth="1"/>
    <col min="3" max="3" width="30.140625" style="6" customWidth="1"/>
    <col min="4" max="4" width="16.8515625" style="6" bestFit="1" customWidth="1"/>
    <col min="5" max="9" width="20.57421875" style="6" customWidth="1"/>
    <col min="10" max="16384" width="9.140625" style="6" customWidth="1"/>
  </cols>
  <sheetData>
    <row r="1" spans="1:51" s="374" customFormat="1" ht="21" thickBot="1">
      <c r="A1" s="431" t="s">
        <v>228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  <c r="AS1" s="375"/>
      <c r="AT1" s="375"/>
      <c r="AU1" s="375"/>
      <c r="AV1" s="375"/>
      <c r="AW1" s="375"/>
      <c r="AX1" s="375"/>
      <c r="AY1" s="375"/>
    </row>
    <row r="2" spans="1:9" ht="20.25" customHeight="1">
      <c r="A2" s="435" t="s">
        <v>229</v>
      </c>
      <c r="B2" s="436"/>
      <c r="C2" s="436"/>
      <c r="D2" s="385" t="str">
        <f>'Tableau de bord'!D3</f>
        <v>xxxxxxxxxxxxxxxxxxxxxxxx</v>
      </c>
      <c r="E2" s="216">
        <f>'Liste candidats'!B6</f>
        <v>0</v>
      </c>
      <c r="F2" s="214">
        <f>'Liste candidats'!B7</f>
        <v>0</v>
      </c>
      <c r="G2" s="216">
        <f>'Liste candidats'!B8</f>
        <v>0</v>
      </c>
      <c r="H2" s="214">
        <f>'Liste candidats'!B9</f>
        <v>0</v>
      </c>
      <c r="I2" s="216">
        <f>'Liste candidats'!B10</f>
        <v>0</v>
      </c>
    </row>
    <row r="3" spans="1:9" ht="23.25" customHeight="1" thickBot="1">
      <c r="A3" s="432" t="str">
        <f>'Tableau de bord'!D2</f>
        <v>xxxxxxxxxxxxxxxxxxxxxxxx</v>
      </c>
      <c r="B3" s="433"/>
      <c r="C3" s="433"/>
      <c r="D3" s="434"/>
      <c r="E3" s="217">
        <f>'Liste candidats'!C6</f>
        <v>0</v>
      </c>
      <c r="F3" s="215">
        <f>'Liste candidats'!C7</f>
        <v>0</v>
      </c>
      <c r="G3" s="217">
        <f>'Liste candidats'!C8</f>
        <v>0</v>
      </c>
      <c r="H3" s="215">
        <f>'Liste candidats'!C9</f>
        <v>0</v>
      </c>
      <c r="I3" s="217">
        <f>'Liste candidats'!C10</f>
        <v>0</v>
      </c>
    </row>
    <row r="4" spans="1:9" ht="12.75">
      <c r="A4" s="447" t="s">
        <v>30</v>
      </c>
      <c r="B4" s="448"/>
      <c r="C4" s="448"/>
      <c r="D4" s="448" t="s">
        <v>31</v>
      </c>
      <c r="E4" s="448"/>
      <c r="F4" s="448"/>
      <c r="G4" s="448"/>
      <c r="H4" s="448"/>
      <c r="I4" s="449"/>
    </row>
    <row r="5" spans="1:9" ht="12.75">
      <c r="A5" s="450" t="s">
        <v>102</v>
      </c>
      <c r="B5" s="451"/>
      <c r="C5" s="451"/>
      <c r="D5" s="451"/>
      <c r="E5" s="451"/>
      <c r="F5" s="451"/>
      <c r="G5" s="451"/>
      <c r="H5" s="451"/>
      <c r="I5" s="452"/>
    </row>
    <row r="6" spans="1:9" ht="12.75">
      <c r="A6" s="444" t="s">
        <v>95</v>
      </c>
      <c r="B6" s="445"/>
      <c r="C6" s="446"/>
      <c r="D6" s="7" t="s">
        <v>32</v>
      </c>
      <c r="E6" s="8"/>
      <c r="F6" s="8"/>
      <c r="G6" s="8"/>
      <c r="H6" s="8"/>
      <c r="I6" s="206"/>
    </row>
    <row r="7" spans="1:9" ht="12.75">
      <c r="A7" s="444" t="s">
        <v>96</v>
      </c>
      <c r="B7" s="445"/>
      <c r="C7" s="446"/>
      <c r="D7" s="7">
        <v>10</v>
      </c>
      <c r="E7" s="8"/>
      <c r="F7" s="8"/>
      <c r="G7" s="8"/>
      <c r="H7" s="8"/>
      <c r="I7" s="206"/>
    </row>
    <row r="8" spans="1:9" ht="12.75">
      <c r="A8" s="444" t="s">
        <v>97</v>
      </c>
      <c r="B8" s="445"/>
      <c r="C8" s="446"/>
      <c r="D8" s="7">
        <v>10</v>
      </c>
      <c r="E8" s="8"/>
      <c r="F8" s="8"/>
      <c r="G8" s="8"/>
      <c r="H8" s="8"/>
      <c r="I8" s="206"/>
    </row>
    <row r="9" spans="1:9" ht="12.75">
      <c r="A9" s="444" t="s">
        <v>98</v>
      </c>
      <c r="B9" s="445"/>
      <c r="C9" s="446"/>
      <c r="D9" s="7">
        <v>10</v>
      </c>
      <c r="E9" s="8"/>
      <c r="F9" s="8"/>
      <c r="G9" s="8"/>
      <c r="H9" s="8"/>
      <c r="I9" s="206"/>
    </row>
    <row r="10" spans="1:9" ht="12.75">
      <c r="A10" s="444" t="s">
        <v>99</v>
      </c>
      <c r="B10" s="445"/>
      <c r="C10" s="446"/>
      <c r="D10" s="7" t="s">
        <v>32</v>
      </c>
      <c r="E10" s="8"/>
      <c r="F10" s="8"/>
      <c r="G10" s="8"/>
      <c r="H10" s="8"/>
      <c r="I10" s="206"/>
    </row>
    <row r="11" spans="1:9" ht="12.75">
      <c r="A11" s="444" t="s">
        <v>100</v>
      </c>
      <c r="B11" s="445"/>
      <c r="C11" s="446"/>
      <c r="D11" s="7">
        <v>10</v>
      </c>
      <c r="E11" s="8"/>
      <c r="F11" s="8"/>
      <c r="G11" s="8"/>
      <c r="H11" s="8"/>
      <c r="I11" s="206"/>
    </row>
    <row r="12" spans="1:9" ht="12.75">
      <c r="A12" s="444" t="s">
        <v>101</v>
      </c>
      <c r="B12" s="445"/>
      <c r="C12" s="446"/>
      <c r="D12" s="7" t="s">
        <v>32</v>
      </c>
      <c r="E12" s="8"/>
      <c r="F12" s="8"/>
      <c r="G12" s="8"/>
      <c r="H12" s="8"/>
      <c r="I12" s="206"/>
    </row>
    <row r="13" spans="1:9" ht="12.75">
      <c r="A13" s="437" t="s">
        <v>103</v>
      </c>
      <c r="B13" s="438"/>
      <c r="C13" s="438"/>
      <c r="D13" s="439"/>
      <c r="E13" s="7" t="e">
        <f>AVERAGE(E7,E8,E9,E11)</f>
        <v>#DIV/0!</v>
      </c>
      <c r="F13" s="7" t="e">
        <f>AVERAGE(F6:F12)</f>
        <v>#DIV/0!</v>
      </c>
      <c r="G13" s="7" t="e">
        <f>AVERAGE(G6:G12)</f>
        <v>#DIV/0!</v>
      </c>
      <c r="H13" s="7" t="e">
        <f>AVERAGE(H6:H12)</f>
        <v>#DIV/0!</v>
      </c>
      <c r="I13" s="281" t="e">
        <f>AVERAGE(I6:I12)</f>
        <v>#DIV/0!</v>
      </c>
    </row>
    <row r="14" spans="1:9" ht="12.75">
      <c r="A14" s="453" t="s">
        <v>104</v>
      </c>
      <c r="B14" s="454"/>
      <c r="C14" s="454"/>
      <c r="D14" s="454"/>
      <c r="E14" s="454"/>
      <c r="F14" s="454"/>
      <c r="G14" s="454"/>
      <c r="H14" s="454"/>
      <c r="I14" s="455"/>
    </row>
    <row r="15" spans="1:9" ht="12.75">
      <c r="A15" s="204" t="s">
        <v>105</v>
      </c>
      <c r="B15" s="110"/>
      <c r="C15" s="111"/>
      <c r="D15" s="7">
        <v>10</v>
      </c>
      <c r="E15" s="8"/>
      <c r="F15" s="9"/>
      <c r="G15" s="8"/>
      <c r="H15" s="9"/>
      <c r="I15" s="206"/>
    </row>
    <row r="16" spans="1:9" ht="12.75">
      <c r="A16" s="444" t="s">
        <v>106</v>
      </c>
      <c r="B16" s="445"/>
      <c r="C16" s="446"/>
      <c r="D16" s="7">
        <v>10</v>
      </c>
      <c r="E16" s="8"/>
      <c r="F16" s="9"/>
      <c r="G16" s="8"/>
      <c r="H16" s="9"/>
      <c r="I16" s="206"/>
    </row>
    <row r="17" spans="1:9" ht="12.75">
      <c r="A17" s="444" t="s">
        <v>107</v>
      </c>
      <c r="B17" s="445"/>
      <c r="C17" s="446"/>
      <c r="D17" s="7">
        <v>10</v>
      </c>
      <c r="E17" s="8"/>
      <c r="F17" s="9"/>
      <c r="G17" s="8"/>
      <c r="H17" s="9"/>
      <c r="I17" s="206"/>
    </row>
    <row r="18" spans="1:9" ht="12.75">
      <c r="A18" s="437" t="s">
        <v>108</v>
      </c>
      <c r="B18" s="438"/>
      <c r="C18" s="438"/>
      <c r="D18" s="439"/>
      <c r="E18" s="10" t="e">
        <f>AVERAGE(E15,E16,E17)</f>
        <v>#DIV/0!</v>
      </c>
      <c r="F18" s="10" t="e">
        <f>AVERAGE(F15:F17)</f>
        <v>#DIV/0!</v>
      </c>
      <c r="G18" s="10" t="e">
        <f>AVERAGE(G15:G17)</f>
        <v>#DIV/0!</v>
      </c>
      <c r="H18" s="10" t="e">
        <f>AVERAGE(H15:H17)</f>
        <v>#DIV/0!</v>
      </c>
      <c r="I18" s="282" t="e">
        <f>AVERAGE(I15:I17)</f>
        <v>#DIV/0!</v>
      </c>
    </row>
    <row r="19" spans="1:9" ht="12.75">
      <c r="A19" s="440" t="s">
        <v>109</v>
      </c>
      <c r="B19" s="441"/>
      <c r="C19" s="441"/>
      <c r="D19" s="36"/>
      <c r="E19" s="36"/>
      <c r="F19" s="36"/>
      <c r="G19" s="36"/>
      <c r="H19" s="36"/>
      <c r="I19" s="209"/>
    </row>
    <row r="20" spans="1:9" ht="12.75">
      <c r="A20" s="444" t="s">
        <v>110</v>
      </c>
      <c r="B20" s="445"/>
      <c r="C20" s="446"/>
      <c r="D20" s="7">
        <v>10</v>
      </c>
      <c r="E20" s="8"/>
      <c r="F20" s="9"/>
      <c r="G20" s="8"/>
      <c r="H20" s="9"/>
      <c r="I20" s="206"/>
    </row>
    <row r="21" spans="1:9" ht="12.75">
      <c r="A21" s="444" t="s">
        <v>111</v>
      </c>
      <c r="B21" s="445"/>
      <c r="C21" s="446"/>
      <c r="D21" s="7">
        <v>10</v>
      </c>
      <c r="E21" s="8"/>
      <c r="F21" s="9"/>
      <c r="G21" s="8"/>
      <c r="H21" s="9"/>
      <c r="I21" s="206"/>
    </row>
    <row r="22" spans="1:9" ht="12.75">
      <c r="A22" s="444" t="s">
        <v>112</v>
      </c>
      <c r="B22" s="445"/>
      <c r="C22" s="446"/>
      <c r="D22" s="7">
        <v>8</v>
      </c>
      <c r="E22" s="8"/>
      <c r="F22" s="9"/>
      <c r="G22" s="8"/>
      <c r="H22" s="9"/>
      <c r="I22" s="206"/>
    </row>
    <row r="23" spans="1:9" ht="12.75" customHeight="1">
      <c r="A23" s="444" t="s">
        <v>113</v>
      </c>
      <c r="B23" s="445"/>
      <c r="C23" s="446"/>
      <c r="D23" s="7">
        <v>10</v>
      </c>
      <c r="E23" s="8"/>
      <c r="F23" s="9"/>
      <c r="G23" s="8"/>
      <c r="H23" s="9"/>
      <c r="I23" s="206"/>
    </row>
    <row r="24" spans="1:9" ht="12.75">
      <c r="A24" s="444" t="s">
        <v>114</v>
      </c>
      <c r="B24" s="445"/>
      <c r="C24" s="446"/>
      <c r="D24" s="7">
        <v>10</v>
      </c>
      <c r="E24" s="8"/>
      <c r="F24" s="9"/>
      <c r="G24" s="8"/>
      <c r="H24" s="9"/>
      <c r="I24" s="206"/>
    </row>
    <row r="25" spans="1:9" ht="12.75">
      <c r="A25" s="437" t="s">
        <v>108</v>
      </c>
      <c r="B25" s="438"/>
      <c r="C25" s="438"/>
      <c r="D25" s="439"/>
      <c r="E25" s="10" t="e">
        <f>AVERAGE(E20:E24)</f>
        <v>#DIV/0!</v>
      </c>
      <c r="F25" s="10" t="e">
        <f>AVERAGE(F20:F24)</f>
        <v>#DIV/0!</v>
      </c>
      <c r="G25" s="10" t="e">
        <f>AVERAGE(G20:G24)</f>
        <v>#DIV/0!</v>
      </c>
      <c r="H25" s="10" t="e">
        <f>AVERAGE(H20:H24)</f>
        <v>#DIV/0!</v>
      </c>
      <c r="I25" s="282" t="e">
        <f>AVERAGE(I20:I24)</f>
        <v>#DIV/0!</v>
      </c>
    </row>
    <row r="26" spans="1:9" ht="12.75">
      <c r="A26" s="442" t="s">
        <v>116</v>
      </c>
      <c r="B26" s="443"/>
      <c r="C26" s="443"/>
      <c r="D26" s="37"/>
      <c r="E26" s="37"/>
      <c r="F26" s="37"/>
      <c r="G26" s="37"/>
      <c r="H26" s="37"/>
      <c r="I26" s="283"/>
    </row>
    <row r="27" spans="1:9" ht="12.75">
      <c r="A27" s="444" t="s">
        <v>115</v>
      </c>
      <c r="B27" s="445"/>
      <c r="C27" s="446"/>
      <c r="D27" s="7">
        <v>8</v>
      </c>
      <c r="E27" s="8"/>
      <c r="F27" s="9"/>
      <c r="G27" s="8"/>
      <c r="H27" s="9"/>
      <c r="I27" s="206"/>
    </row>
    <row r="28" spans="1:9" ht="12.75">
      <c r="A28" s="437" t="s">
        <v>108</v>
      </c>
      <c r="B28" s="438"/>
      <c r="C28" s="438"/>
      <c r="D28" s="439"/>
      <c r="E28" s="10" t="e">
        <f>AVERAGE(E27:E27)</f>
        <v>#DIV/0!</v>
      </c>
      <c r="F28" s="10" t="e">
        <f>AVERAGE(F27:F27)</f>
        <v>#DIV/0!</v>
      </c>
      <c r="G28" s="10" t="e">
        <f>AVERAGE(G27:G27)</f>
        <v>#DIV/0!</v>
      </c>
      <c r="H28" s="10" t="e">
        <f>AVERAGE(H27:H27)</f>
        <v>#DIV/0!</v>
      </c>
      <c r="I28" s="282" t="e">
        <f>AVERAGE(I27:I27)</f>
        <v>#DIV/0!</v>
      </c>
    </row>
    <row r="29" spans="1:9" ht="22.5" customHeight="1" thickBot="1">
      <c r="A29" s="284" t="s">
        <v>33</v>
      </c>
      <c r="B29" s="285"/>
      <c r="C29" s="286"/>
      <c r="D29" s="287">
        <v>10</v>
      </c>
      <c r="E29" s="211" t="e">
        <f>AVERAGE(E13,E18,E25,E28)</f>
        <v>#DIV/0!</v>
      </c>
      <c r="F29" s="211" t="e">
        <f>AVERAGE(F13,F18,F25,F28)</f>
        <v>#DIV/0!</v>
      </c>
      <c r="G29" s="211" t="e">
        <f>AVERAGE(G13,G18,G25,G28)</f>
        <v>#DIV/0!</v>
      </c>
      <c r="H29" s="211" t="e">
        <f>AVERAGE(H13,H18,H25,H28)</f>
        <v>#DIV/0!</v>
      </c>
      <c r="I29" s="213" t="e">
        <f>AVERAGE(I13,I18,I25,I28)</f>
        <v>#DIV/0!</v>
      </c>
    </row>
    <row r="30" spans="1:3" ht="12.75">
      <c r="A30" s="12"/>
      <c r="B30" s="12"/>
      <c r="C30" s="12"/>
    </row>
    <row r="31" spans="1:3" ht="12.75">
      <c r="A31" s="12"/>
      <c r="B31" s="12"/>
      <c r="C31" s="12"/>
    </row>
    <row r="32" spans="1:9" ht="15">
      <c r="A32" s="12"/>
      <c r="B32" s="12"/>
      <c r="C32" s="162" t="s">
        <v>184</v>
      </c>
      <c r="E32" s="288" t="s">
        <v>25</v>
      </c>
      <c r="F32" s="288" t="s">
        <v>26</v>
      </c>
      <c r="G32" s="288" t="s">
        <v>27</v>
      </c>
      <c r="H32" s="288" t="s">
        <v>28</v>
      </c>
      <c r="I32" s="288" t="s">
        <v>29</v>
      </c>
    </row>
    <row r="33" spans="1:3" ht="15">
      <c r="A33" s="12"/>
      <c r="B33" s="12"/>
      <c r="C33" s="160" t="s">
        <v>215</v>
      </c>
    </row>
    <row r="34" spans="1:4" ht="15" customHeight="1">
      <c r="A34" s="12"/>
      <c r="B34" s="12"/>
      <c r="C34" s="160" t="s">
        <v>216</v>
      </c>
      <c r="D34" s="161"/>
    </row>
    <row r="35" spans="1:3" ht="15">
      <c r="A35" s="12"/>
      <c r="B35" s="12"/>
      <c r="C35" s="160" t="s">
        <v>161</v>
      </c>
    </row>
    <row r="36" spans="1:3" ht="15">
      <c r="A36" s="12"/>
      <c r="B36" s="12"/>
      <c r="C36" s="160" t="s">
        <v>162</v>
      </c>
    </row>
    <row r="37" spans="1:3" ht="15">
      <c r="A37" s="12"/>
      <c r="B37" s="12"/>
      <c r="C37" s="160" t="s">
        <v>183</v>
      </c>
    </row>
    <row r="38" spans="1:3" ht="15">
      <c r="A38" s="12"/>
      <c r="B38" s="12"/>
      <c r="C38" s="160" t="s">
        <v>163</v>
      </c>
    </row>
    <row r="39" spans="1:3" ht="15">
      <c r="A39" s="12"/>
      <c r="B39" s="12"/>
      <c r="C39" s="160" t="s">
        <v>164</v>
      </c>
    </row>
    <row r="40" spans="1:3" ht="15">
      <c r="A40" s="12"/>
      <c r="B40" s="12"/>
      <c r="C40" s="160" t="s">
        <v>182</v>
      </c>
    </row>
    <row r="41" spans="1:2" ht="12.75">
      <c r="A41" s="12"/>
      <c r="B41" s="12"/>
    </row>
    <row r="42" spans="1:3" ht="12.75">
      <c r="A42" s="12"/>
      <c r="B42" s="12"/>
      <c r="C42" s="12"/>
    </row>
    <row r="43" spans="1:3" ht="12.75">
      <c r="A43" s="12"/>
      <c r="B43" s="12"/>
      <c r="C43" s="12"/>
    </row>
    <row r="44" spans="1:3" ht="12.75">
      <c r="A44" s="12"/>
      <c r="B44" s="12"/>
      <c r="C44" s="12"/>
    </row>
    <row r="45" spans="1:3" ht="12.75">
      <c r="A45" s="12"/>
      <c r="B45" s="12"/>
      <c r="C45" s="12"/>
    </row>
    <row r="46" spans="1:3" ht="12.75">
      <c r="A46" s="12"/>
      <c r="B46" s="12"/>
      <c r="C46" s="12"/>
    </row>
  </sheetData>
  <sheetProtection/>
  <mergeCells count="28">
    <mergeCell ref="A24:C24"/>
    <mergeCell ref="A27:C27"/>
    <mergeCell ref="A12:C12"/>
    <mergeCell ref="A16:C16"/>
    <mergeCell ref="A17:C17"/>
    <mergeCell ref="A14:I14"/>
    <mergeCell ref="A21:C21"/>
    <mergeCell ref="A22:C22"/>
    <mergeCell ref="A23:C23"/>
    <mergeCell ref="A4:C4"/>
    <mergeCell ref="D4:I4"/>
    <mergeCell ref="A9:C9"/>
    <mergeCell ref="A10:C10"/>
    <mergeCell ref="A11:C11"/>
    <mergeCell ref="A5:I5"/>
    <mergeCell ref="A6:C6"/>
    <mergeCell ref="A7:C7"/>
    <mergeCell ref="A8:C8"/>
    <mergeCell ref="A1:N1"/>
    <mergeCell ref="A3:D3"/>
    <mergeCell ref="A2:C2"/>
    <mergeCell ref="A28:D28"/>
    <mergeCell ref="A19:C19"/>
    <mergeCell ref="A26:C26"/>
    <mergeCell ref="A13:D13"/>
    <mergeCell ref="A18:D18"/>
    <mergeCell ref="A25:D25"/>
    <mergeCell ref="A20:C20"/>
  </mergeCells>
  <hyperlinks>
    <hyperlink ref="C38" location="'Suivi GP'!A1" display="Suivi GP"/>
    <hyperlink ref="C35" location="'Suivi MF2'!A1" display="Suivi MF2"/>
    <hyperlink ref="C36" location="'Suivi MF1'!A1" display="Suivi MF1"/>
    <hyperlink ref="C39" location="'Suivi PA40'!A1" display="Suivi PA40"/>
    <hyperlink ref="C40" location="'Suivi PA60'!A1" display="Suivi PA60"/>
    <hyperlink ref="C37" location="'Suivi E2'!A1" display="Suivi E2"/>
    <hyperlink ref="C33" location="'Tableau de bord'!A1" display="Tableau de bord"/>
    <hyperlink ref="C34" location="'Liste candidats'!A1" display="Liste des candidats"/>
    <hyperlink ref="E32" location="MF2_FIE_1!A1" display="MF2_FIE_1"/>
    <hyperlink ref="F32:I32" location="PA60_FIE_1!A1" display="PA60_FIE_1"/>
    <hyperlink ref="F32" location="MF2_FIE_2!A1" display="MF2_FIE_2"/>
    <hyperlink ref="G32" location="MF2_FIE_3!A1" display="MF2_FIE_3"/>
    <hyperlink ref="H32" location="MF2_FIE_4!A1" display="MF2_FIE_4"/>
    <hyperlink ref="I32" location="MF2_FIE_5!A1" display="MF2_FIE_5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ignoredErrors>
    <ignoredError sqref="E13" 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54"/>
  <sheetViews>
    <sheetView zoomScale="90" zoomScaleNormal="90" zoomScalePageLayoutView="0" workbookViewId="0" topLeftCell="A1">
      <selection activeCell="A1" sqref="A1:A4"/>
    </sheetView>
  </sheetViews>
  <sheetFormatPr defaultColWidth="9.140625" defaultRowHeight="12.75"/>
  <cols>
    <col min="1" max="1" width="12.57421875" style="23" customWidth="1"/>
    <col min="2" max="2" width="15.57421875" style="23" customWidth="1"/>
    <col min="3" max="6" width="10.57421875" style="23" customWidth="1"/>
    <col min="7" max="7" width="20.57421875" style="23" customWidth="1"/>
    <col min="8" max="16384" width="9.140625" style="23" customWidth="1"/>
  </cols>
  <sheetData>
    <row r="1" spans="1:7" ht="12.75" customHeight="1">
      <c r="A1" s="731" t="s">
        <v>34</v>
      </c>
      <c r="B1" s="586" t="s">
        <v>133</v>
      </c>
      <c r="C1" s="587"/>
      <c r="D1" s="587"/>
      <c r="E1" s="587"/>
      <c r="F1" s="587"/>
      <c r="G1" s="588"/>
    </row>
    <row r="2" spans="1:7" ht="12.75" customHeight="1">
      <c r="A2" s="732"/>
      <c r="B2" s="589"/>
      <c r="C2" s="590"/>
      <c r="D2" s="590"/>
      <c r="E2" s="590"/>
      <c r="F2" s="590"/>
      <c r="G2" s="591"/>
    </row>
    <row r="3" spans="1:7" ht="12.75" customHeight="1">
      <c r="A3" s="732"/>
      <c r="B3" s="589"/>
      <c r="C3" s="590"/>
      <c r="D3" s="590"/>
      <c r="E3" s="590"/>
      <c r="F3" s="590"/>
      <c r="G3" s="591"/>
    </row>
    <row r="4" spans="1:7" ht="12.75" customHeight="1" thickBot="1">
      <c r="A4" s="733"/>
      <c r="B4" s="592"/>
      <c r="C4" s="593"/>
      <c r="D4" s="593"/>
      <c r="E4" s="593"/>
      <c r="F4" s="593"/>
      <c r="G4" s="594"/>
    </row>
    <row r="5" spans="1:7" ht="30" customHeight="1" thickBot="1">
      <c r="A5" s="583" t="s">
        <v>70</v>
      </c>
      <c r="B5" s="584"/>
      <c r="C5" s="584"/>
      <c r="D5" s="584"/>
      <c r="E5" s="584"/>
      <c r="F5" s="584"/>
      <c r="G5" s="585"/>
    </row>
    <row r="6" spans="1:7" ht="18.75" customHeight="1">
      <c r="A6" s="91"/>
      <c r="B6" s="71"/>
      <c r="C6" s="71"/>
      <c r="D6" s="71"/>
      <c r="E6" s="71"/>
      <c r="F6" s="71"/>
      <c r="G6" s="92"/>
    </row>
    <row r="7" spans="1:7" ht="24" customHeight="1">
      <c r="A7" s="531" t="s">
        <v>35</v>
      </c>
      <c r="B7" s="532"/>
      <c r="C7" s="714">
        <f>'Liste candidats'!B39</f>
        <v>0</v>
      </c>
      <c r="D7" s="714"/>
      <c r="E7" s="629">
        <f>'Liste candidats'!C39</f>
        <v>0</v>
      </c>
      <c r="F7" s="629"/>
      <c r="G7" s="630"/>
    </row>
    <row r="8" spans="1:7" ht="24.75" customHeight="1">
      <c r="A8" s="531" t="s">
        <v>36</v>
      </c>
      <c r="B8" s="532"/>
      <c r="C8" s="666">
        <f>'Liste candidats'!D39</f>
        <v>0</v>
      </c>
      <c r="D8" s="666"/>
      <c r="E8" s="725">
        <f>'Liste candidats'!E39</f>
        <v>0</v>
      </c>
      <c r="F8" s="725"/>
      <c r="G8" s="726"/>
    </row>
    <row r="9" spans="1:7" ht="24" customHeight="1">
      <c r="A9" s="531" t="s">
        <v>37</v>
      </c>
      <c r="B9" s="532"/>
      <c r="C9" s="197">
        <f>'Liste candidats'!H39</f>
        <v>0</v>
      </c>
      <c r="D9" s="189"/>
      <c r="E9" s="189"/>
      <c r="F9" s="189"/>
      <c r="G9" s="190"/>
    </row>
    <row r="10" spans="1:7" ht="23.25" customHeight="1">
      <c r="A10" s="650" t="s">
        <v>38</v>
      </c>
      <c r="B10" s="651"/>
      <c r="C10" s="629">
        <f>'Liste candidats'!F39</f>
        <v>0</v>
      </c>
      <c r="D10" s="629"/>
      <c r="E10" s="60" t="s">
        <v>39</v>
      </c>
      <c r="F10" s="629">
        <f>'Liste candidats'!G39</f>
        <v>0</v>
      </c>
      <c r="G10" s="630"/>
    </row>
    <row r="11" spans="1:7" ht="12.75" customHeight="1">
      <c r="A11" s="652" t="s">
        <v>66</v>
      </c>
      <c r="B11" s="653"/>
      <c r="C11" s="653"/>
      <c r="D11" s="653"/>
      <c r="E11" s="653"/>
      <c r="F11" s="653"/>
      <c r="G11" s="654"/>
    </row>
    <row r="12" spans="1:7" ht="21.75" customHeight="1" thickBot="1">
      <c r="A12" s="652"/>
      <c r="B12" s="653"/>
      <c r="C12" s="653"/>
      <c r="D12" s="653"/>
      <c r="E12" s="653"/>
      <c r="F12" s="653"/>
      <c r="G12" s="654"/>
    </row>
    <row r="13" spans="1:7" ht="32.25" customHeight="1" thickBot="1">
      <c r="A13" s="729"/>
      <c r="B13" s="730"/>
      <c r="C13" s="730"/>
      <c r="D13" s="730"/>
      <c r="E13" s="730"/>
      <c r="F13" s="137" t="s">
        <v>135</v>
      </c>
      <c r="G13" s="136" t="s">
        <v>54</v>
      </c>
    </row>
    <row r="14" spans="1:7" ht="16.5" customHeight="1">
      <c r="A14" s="727" t="str">
        <f>'Suivi GP'!A5</f>
        <v>Module Capacités Physiques </v>
      </c>
      <c r="B14" s="728"/>
      <c r="C14" s="728"/>
      <c r="D14" s="728"/>
      <c r="E14" s="728"/>
      <c r="F14" s="126"/>
      <c r="G14" s="126"/>
    </row>
    <row r="15" spans="1:7" ht="18" customHeight="1">
      <c r="A15" s="708" t="str">
        <f>'Suivi GP'!A6</f>
        <v>1-  500m capelé (F/ NF). </v>
      </c>
      <c r="B15" s="709"/>
      <c r="C15" s="709"/>
      <c r="D15" s="709"/>
      <c r="E15" s="709"/>
      <c r="F15" s="127" t="str">
        <f>'Suivi GP'!D6</f>
        <v>Fait</v>
      </c>
      <c r="G15" s="129">
        <f>'Suivi GP'!E6</f>
        <v>0</v>
      </c>
    </row>
    <row r="16" spans="1:7" ht="16.5" customHeight="1">
      <c r="A16" s="708" t="str">
        <f>'Suivi GP'!A7</f>
        <v>2-  Sauvetage mannequin (F/ NF). </v>
      </c>
      <c r="B16" s="709"/>
      <c r="C16" s="709"/>
      <c r="D16" s="709"/>
      <c r="E16" s="709"/>
      <c r="F16" s="127" t="str">
        <f>'Suivi GP'!D7</f>
        <v>Fait</v>
      </c>
      <c r="G16" s="129">
        <f>'Suivi GP'!E7</f>
        <v>0</v>
      </c>
    </row>
    <row r="17" spans="1:7" ht="13.5" thickBot="1">
      <c r="A17" s="734" t="str">
        <f>'Suivi GP'!A8</f>
        <v>3-  Apnée 10m (F/ NF). </v>
      </c>
      <c r="B17" s="735"/>
      <c r="C17" s="735"/>
      <c r="D17" s="735"/>
      <c r="E17" s="735"/>
      <c r="F17" s="128" t="str">
        <f>'Suivi GP'!D8</f>
        <v>Fait</v>
      </c>
      <c r="G17" s="129">
        <f>'Suivi GP'!E8</f>
        <v>0</v>
      </c>
    </row>
    <row r="18" spans="1:7" ht="12.75">
      <c r="A18" s="727" t="str">
        <f>'Suivi GP'!A9</f>
        <v>Module Savoir-faire techniques  </v>
      </c>
      <c r="B18" s="728"/>
      <c r="C18" s="728"/>
      <c r="D18" s="728"/>
      <c r="E18" s="728"/>
      <c r="F18" s="131"/>
      <c r="G18" s="89"/>
    </row>
    <row r="19" spans="1:7" ht="12.75">
      <c r="A19" s="708" t="str">
        <f>'Suivi GP'!A10</f>
        <v>4-Descendre en palanquée et en pleine eau dans l’espace 0-40m. </v>
      </c>
      <c r="B19" s="709"/>
      <c r="C19" s="709"/>
      <c r="D19" s="709"/>
      <c r="E19" s="709"/>
      <c r="F19" s="127">
        <f>'Suivi GP'!D10</f>
        <v>10</v>
      </c>
      <c r="G19" s="115">
        <f>'Suivi GP'!E10</f>
        <v>0</v>
      </c>
    </row>
    <row r="20" spans="1:7" ht="12.75">
      <c r="A20" s="708" t="str">
        <f>'Suivi GP'!A11</f>
        <v>5-LRE+VDM 35 M</v>
      </c>
      <c r="B20" s="709"/>
      <c r="C20" s="709"/>
      <c r="D20" s="709"/>
      <c r="E20" s="709"/>
      <c r="F20" s="127">
        <f>'Suivi GP'!D11</f>
        <v>10</v>
      </c>
      <c r="G20" s="115">
        <f>'Suivi GP'!E11</f>
        <v>0</v>
      </c>
    </row>
    <row r="21" spans="1:7" ht="12.75">
      <c r="A21" s="708" t="str">
        <f>'Suivi GP'!A12</f>
        <v>6-Stabilisation+signes 35 M</v>
      </c>
      <c r="B21" s="709"/>
      <c r="C21" s="709"/>
      <c r="D21" s="709"/>
      <c r="E21" s="709"/>
      <c r="F21" s="127">
        <f>'Suivi GP'!D12</f>
        <v>10</v>
      </c>
      <c r="G21" s="115">
        <f>'Suivi GP'!E12</f>
        <v>0</v>
      </c>
    </row>
    <row r="22" spans="1:7" ht="12.75" customHeight="1" thickBot="1">
      <c r="A22" s="723" t="str">
        <f>'Suivi GP'!A13:C13</f>
        <v>7-Assistance 35 m</v>
      </c>
      <c r="B22" s="724"/>
      <c r="C22" s="724"/>
      <c r="D22" s="724"/>
      <c r="E22" s="724"/>
      <c r="F22" s="128">
        <f>'Suivi GP'!D13</f>
        <v>10</v>
      </c>
      <c r="G22" s="48">
        <f>'Suivi GP'!E13</f>
        <v>0</v>
      </c>
    </row>
    <row r="23" spans="1:7" ht="12.75" customHeight="1" thickBot="1">
      <c r="A23" s="717" t="str">
        <f>'Suivi GP'!A14:D14</f>
        <v>Moyenne</v>
      </c>
      <c r="B23" s="718"/>
      <c r="C23" s="718"/>
      <c r="D23" s="718"/>
      <c r="E23" s="718"/>
      <c r="F23" s="719"/>
      <c r="G23" s="139" t="e">
        <f>'Suivi GP'!E14</f>
        <v>#DIV/0!</v>
      </c>
    </row>
    <row r="24" spans="1:7" ht="12.75">
      <c r="A24" s="138" t="str">
        <f>'Suivi GP'!A15</f>
        <v>Module Conduite de palanquée </v>
      </c>
      <c r="B24" s="132"/>
      <c r="C24" s="132"/>
      <c r="D24" s="132"/>
      <c r="E24" s="132"/>
      <c r="F24" s="134"/>
      <c r="G24" s="89"/>
    </row>
    <row r="25" spans="1:7" ht="12.75">
      <c r="A25" s="715" t="str">
        <f>'Suivi GP'!A16</f>
        <v>8- Planifier, organiser et conduire une palanquée. </v>
      </c>
      <c r="B25" s="716"/>
      <c r="C25" s="716"/>
      <c r="D25" s="716"/>
      <c r="E25" s="716"/>
      <c r="F25" s="135">
        <v>10</v>
      </c>
      <c r="G25" s="115">
        <f>'Suivi GP'!E16</f>
        <v>0</v>
      </c>
    </row>
    <row r="26" spans="1:7" ht="12.75">
      <c r="A26" s="715" t="str">
        <f>'Suivi GP'!A17</f>
        <v>9- Assurer la sécurité surface. </v>
      </c>
      <c r="B26" s="716"/>
      <c r="C26" s="716"/>
      <c r="D26" s="716"/>
      <c r="E26" s="716"/>
      <c r="F26" s="135">
        <v>10</v>
      </c>
      <c r="G26" s="115">
        <f>'Suivi GP'!E17</f>
        <v>0</v>
      </c>
    </row>
    <row r="27" spans="1:7" ht="12.75">
      <c r="A27" s="715" t="str">
        <f>'Suivi GP'!A18</f>
        <v>10- Participer au matelotage. </v>
      </c>
      <c r="B27" s="716"/>
      <c r="C27" s="716"/>
      <c r="D27" s="716"/>
      <c r="E27" s="716"/>
      <c r="F27" s="135">
        <v>10</v>
      </c>
      <c r="G27" s="115">
        <f>'Suivi GP'!E18</f>
        <v>0</v>
      </c>
    </row>
    <row r="28" spans="1:7" ht="13.5" thickBot="1">
      <c r="A28" s="715" t="str">
        <f>'Suivi GP'!A19</f>
        <v>11-Baptème en milieu artificiel</v>
      </c>
      <c r="B28" s="716"/>
      <c r="C28" s="716"/>
      <c r="D28" s="716"/>
      <c r="E28" s="716"/>
      <c r="F28" s="135">
        <v>10</v>
      </c>
      <c r="G28" s="115">
        <f>'Suivi GP'!E19</f>
        <v>0</v>
      </c>
    </row>
    <row r="29" spans="1:7" ht="13.5" thickBot="1">
      <c r="A29" s="720" t="str">
        <f>'Suivi GP'!A20</f>
        <v>Moyenne</v>
      </c>
      <c r="B29" s="721"/>
      <c r="C29" s="721"/>
      <c r="D29" s="721"/>
      <c r="E29" s="721"/>
      <c r="F29" s="722"/>
      <c r="G29" s="139" t="e">
        <f>'Suivi GP'!E20</f>
        <v>#DIV/0!</v>
      </c>
    </row>
    <row r="30" spans="1:7" ht="12.75">
      <c r="A30" s="712" t="str">
        <f>'Suivi GP'!A21</f>
        <v>Module Connaissances Théoriques (à l’écrit) </v>
      </c>
      <c r="B30" s="713"/>
      <c r="C30" s="713"/>
      <c r="D30" s="713"/>
      <c r="E30" s="713"/>
      <c r="F30" s="133"/>
      <c r="G30" s="89"/>
    </row>
    <row r="31" spans="1:7" ht="12.75">
      <c r="A31" s="710" t="str">
        <f>'Suivi GP'!A22</f>
        <v>12- Flottabilité et équilibre   </v>
      </c>
      <c r="B31" s="711"/>
      <c r="C31" s="711"/>
      <c r="D31" s="711"/>
      <c r="E31" s="711"/>
      <c r="F31" s="127">
        <f>'Suivi GP'!D22</f>
        <v>8</v>
      </c>
      <c r="G31" s="115">
        <f>'Suivi GP'!E22</f>
        <v>0</v>
      </c>
    </row>
    <row r="32" spans="1:7" ht="12.75">
      <c r="A32" s="710" t="str">
        <f>'Suivi GP'!A23</f>
        <v>13-Physiopathologie</v>
      </c>
      <c r="B32" s="711"/>
      <c r="C32" s="711"/>
      <c r="D32" s="711"/>
      <c r="E32" s="711"/>
      <c r="F32" s="127">
        <f>'Suivi GP'!D23</f>
        <v>10</v>
      </c>
      <c r="G32" s="115">
        <f>'Suivi GP'!E23</f>
        <v>0</v>
      </c>
    </row>
    <row r="33" spans="1:7" ht="12.75">
      <c r="A33" s="710" t="str">
        <f>'Suivi GP'!A24</f>
        <v>14-Désaturation</v>
      </c>
      <c r="B33" s="711"/>
      <c r="C33" s="711"/>
      <c r="D33" s="711"/>
      <c r="E33" s="711"/>
      <c r="F33" s="127">
        <f>'Suivi GP'!D24</f>
        <v>8</v>
      </c>
      <c r="G33" s="115">
        <f>'Suivi GP'!E24</f>
        <v>0</v>
      </c>
    </row>
    <row r="34" spans="1:7" ht="12.75">
      <c r="A34" s="710" t="str">
        <f>'Suivi GP'!A25</f>
        <v>15-Organisation conduite palanquée</v>
      </c>
      <c r="B34" s="711"/>
      <c r="C34" s="711"/>
      <c r="D34" s="711"/>
      <c r="E34" s="711"/>
      <c r="F34" s="127">
        <f>'Suivi GP'!D25</f>
        <v>10</v>
      </c>
      <c r="G34" s="115">
        <f>'Suivi GP'!E25</f>
        <v>0</v>
      </c>
    </row>
    <row r="35" spans="1:7" ht="12.75">
      <c r="A35" s="710" t="str">
        <f>'Suivi GP'!A26</f>
        <v>16- Environnement institutionnel  </v>
      </c>
      <c r="B35" s="711"/>
      <c r="C35" s="711"/>
      <c r="D35" s="711"/>
      <c r="E35" s="711"/>
      <c r="F35" s="127">
        <f>'Suivi GP'!D26</f>
        <v>8</v>
      </c>
      <c r="G35" s="115">
        <f>'Suivi GP'!E26</f>
        <v>0</v>
      </c>
    </row>
    <row r="36" spans="1:7" ht="13.5" thickBot="1">
      <c r="A36" s="710" t="str">
        <f>'Suivi GP'!A27</f>
        <v>17-Matériels sous pression</v>
      </c>
      <c r="B36" s="711"/>
      <c r="C36" s="711"/>
      <c r="D36" s="711"/>
      <c r="E36" s="711"/>
      <c r="F36" s="127">
        <f>'Suivi GP'!D27</f>
        <v>8</v>
      </c>
      <c r="G36" s="115">
        <f>'Suivi GP'!E27</f>
        <v>0</v>
      </c>
    </row>
    <row r="37" spans="1:7" ht="13.5" thickBot="1">
      <c r="A37" s="702" t="str">
        <f>'Suivi GP'!A28</f>
        <v>Moyenne 10/20</v>
      </c>
      <c r="B37" s="703"/>
      <c r="C37" s="703"/>
      <c r="D37" s="703"/>
      <c r="E37" s="703"/>
      <c r="F37" s="704"/>
      <c r="G37" s="139" t="e">
        <f>'Suivi GP'!E28</f>
        <v>#DIV/0!</v>
      </c>
    </row>
    <row r="38" spans="1:7" ht="13.5" thickBot="1">
      <c r="A38" s="705" t="str">
        <f>'Suivi GP'!A29</f>
        <v>Moyenne générale</v>
      </c>
      <c r="B38" s="706"/>
      <c r="C38" s="706"/>
      <c r="D38" s="706"/>
      <c r="E38" s="707"/>
      <c r="F38" s="88">
        <v>10</v>
      </c>
      <c r="G38" s="48" t="e">
        <f>'Suivi GP'!E29</f>
        <v>#DIV/0!</v>
      </c>
    </row>
    <row r="39" spans="1:8" ht="12.75" thickBot="1">
      <c r="A39" s="81"/>
      <c r="B39" s="33"/>
      <c r="C39" s="33"/>
      <c r="D39" s="33"/>
      <c r="E39" s="33"/>
      <c r="F39" s="33"/>
      <c r="G39" s="82"/>
      <c r="H39" s="13"/>
    </row>
    <row r="40" spans="1:7" ht="12">
      <c r="A40" s="73"/>
      <c r="B40" s="74"/>
      <c r="C40" s="74"/>
      <c r="D40" s="74"/>
      <c r="E40" s="74"/>
      <c r="F40" s="74"/>
      <c r="G40" s="75"/>
    </row>
    <row r="41" spans="1:7" ht="12.75">
      <c r="A41" s="527" t="s">
        <v>42</v>
      </c>
      <c r="B41" s="528"/>
      <c r="C41" s="529" t="str">
        <f>'Tableau de bord'!D3</f>
        <v>xxxxxxxxxxxxxxxxxxxxxxxx</v>
      </c>
      <c r="D41" s="529"/>
      <c r="E41" s="537" t="str">
        <f>'Tableau de bord'!D2</f>
        <v>xxxxxxxxxxxxxxxxxxxxxxxx</v>
      </c>
      <c r="F41" s="537"/>
      <c r="G41" s="538"/>
    </row>
    <row r="42" spans="1:7" ht="12">
      <c r="A42" s="555" t="s">
        <v>43</v>
      </c>
      <c r="B42" s="556"/>
      <c r="C42" s="556"/>
      <c r="D42" s="556"/>
      <c r="E42" s="556"/>
      <c r="F42" s="556"/>
      <c r="G42" s="557"/>
    </row>
    <row r="43" spans="1:7" ht="12">
      <c r="A43" s="555"/>
      <c r="B43" s="556"/>
      <c r="C43" s="556"/>
      <c r="D43" s="556"/>
      <c r="E43" s="556"/>
      <c r="F43" s="556"/>
      <c r="G43" s="557"/>
    </row>
    <row r="44" spans="1:7" ht="12.75">
      <c r="A44" s="78" t="s">
        <v>44</v>
      </c>
      <c r="B44" s="50" t="s">
        <v>71</v>
      </c>
      <c r="C44" s="528" t="s">
        <v>3</v>
      </c>
      <c r="D44" s="528"/>
      <c r="E44" s="528" t="s">
        <v>4</v>
      </c>
      <c r="F44" s="528"/>
      <c r="G44" s="80" t="s">
        <v>5</v>
      </c>
    </row>
    <row r="45" spans="1:7" ht="12">
      <c r="A45" s="81"/>
      <c r="B45" s="33"/>
      <c r="C45" s="33"/>
      <c r="D45" s="33"/>
      <c r="E45" s="33"/>
      <c r="F45" s="33"/>
      <c r="G45" s="82"/>
    </row>
    <row r="46" spans="1:7" ht="22.5">
      <c r="A46" s="561" t="str">
        <f>'Tableau de bord'!D4</f>
        <v>xxxxxxxxxxxxxxxxxxxxxxxx</v>
      </c>
      <c r="B46" s="83" t="str">
        <f>'Tableau de bord'!D5</f>
        <v>xxxxxxxxxxxxxxxxxxxxxxxx</v>
      </c>
      <c r="C46" s="562" t="str">
        <f>'Tableau de bord'!D6</f>
        <v>xxxxxxxxxxxxxxxxxxxxxxxx</v>
      </c>
      <c r="D46" s="562"/>
      <c r="E46" s="562" t="str">
        <f>'Tableau de bord'!D7</f>
        <v>xxxxxxxxxxxxxxxxxxxxxxxx</v>
      </c>
      <c r="F46" s="562"/>
      <c r="G46" s="84" t="str">
        <f>'Tableau de bord'!D8</f>
        <v>xxxxxxxxxxxxxxxxxxxxxxxx</v>
      </c>
    </row>
    <row r="47" spans="1:7" ht="12">
      <c r="A47" s="561"/>
      <c r="B47" s="33"/>
      <c r="C47" s="33"/>
      <c r="D47" s="33"/>
      <c r="E47" s="33"/>
      <c r="F47" s="33"/>
      <c r="G47" s="82"/>
    </row>
    <row r="48" spans="1:7" ht="12">
      <c r="A48" s="81"/>
      <c r="B48" s="33"/>
      <c r="C48" s="33"/>
      <c r="D48" s="33"/>
      <c r="E48" s="33"/>
      <c r="F48" s="33"/>
      <c r="G48" s="82"/>
    </row>
    <row r="49" spans="1:7" ht="12.75">
      <c r="A49" s="85"/>
      <c r="B49" s="33"/>
      <c r="C49" s="33"/>
      <c r="D49" s="33"/>
      <c r="E49" s="33"/>
      <c r="F49" s="33"/>
      <c r="G49" s="82"/>
    </row>
    <row r="50" spans="1:7" ht="12">
      <c r="A50" s="81"/>
      <c r="B50" s="33"/>
      <c r="C50" s="33"/>
      <c r="D50" s="33"/>
      <c r="E50" s="33"/>
      <c r="F50" s="33"/>
      <c r="G50" s="82"/>
    </row>
    <row r="51" spans="1:7" ht="12.75" thickBot="1">
      <c r="A51" s="86"/>
      <c r="B51" s="76"/>
      <c r="C51" s="76"/>
      <c r="D51" s="76"/>
      <c r="E51" s="76"/>
      <c r="F51" s="76"/>
      <c r="G51" s="77"/>
    </row>
    <row r="54" ht="12.75">
      <c r="A54" s="305" t="s">
        <v>163</v>
      </c>
    </row>
  </sheetData>
  <sheetProtection sheet="1"/>
  <mergeCells count="48">
    <mergeCell ref="A1:A4"/>
    <mergeCell ref="B1:G4"/>
    <mergeCell ref="A15:E15"/>
    <mergeCell ref="A16:E16"/>
    <mergeCell ref="A17:E17"/>
    <mergeCell ref="C8:D8"/>
    <mergeCell ref="E8:G8"/>
    <mergeCell ref="A5:G5"/>
    <mergeCell ref="A7:B7"/>
    <mergeCell ref="C10:D10"/>
    <mergeCell ref="A8:B8"/>
    <mergeCell ref="A9:B9"/>
    <mergeCell ref="F10:G10"/>
    <mergeCell ref="A29:F29"/>
    <mergeCell ref="A22:E22"/>
    <mergeCell ref="A19:E19"/>
    <mergeCell ref="A11:G12"/>
    <mergeCell ref="A21:E21"/>
    <mergeCell ref="A10:B10"/>
    <mergeCell ref="A18:E18"/>
    <mergeCell ref="A14:E14"/>
    <mergeCell ref="A13:E13"/>
    <mergeCell ref="A30:E30"/>
    <mergeCell ref="A32:E32"/>
    <mergeCell ref="C7:D7"/>
    <mergeCell ref="A25:E25"/>
    <mergeCell ref="A26:E26"/>
    <mergeCell ref="A27:E27"/>
    <mergeCell ref="A28:E28"/>
    <mergeCell ref="A31:E31"/>
    <mergeCell ref="A23:F23"/>
    <mergeCell ref="E7:G7"/>
    <mergeCell ref="A46:A47"/>
    <mergeCell ref="C46:D46"/>
    <mergeCell ref="E46:F46"/>
    <mergeCell ref="A42:G43"/>
    <mergeCell ref="A41:B41"/>
    <mergeCell ref="C41:D41"/>
    <mergeCell ref="A37:F37"/>
    <mergeCell ref="A38:E38"/>
    <mergeCell ref="E41:G41"/>
    <mergeCell ref="C44:D44"/>
    <mergeCell ref="E44:F44"/>
    <mergeCell ref="A20:E20"/>
    <mergeCell ref="A33:E33"/>
    <mergeCell ref="A34:E34"/>
    <mergeCell ref="A35:E35"/>
    <mergeCell ref="A36:E36"/>
  </mergeCells>
  <hyperlinks>
    <hyperlink ref="A54" location="'Suivi GP'!A1" display="Suivi GP"/>
  </hyperlinks>
  <printOptions/>
  <pageMargins left="0.39375" right="0.39375" top="0.39375" bottom="0.9840277777777777" header="0.5118055555555555" footer="0.5118055555555555"/>
  <pageSetup fitToHeight="1" fitToWidth="1" horizontalDpi="300" verticalDpi="300" orientation="portrait" paperSize="9" scale="82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54"/>
  <sheetViews>
    <sheetView zoomScale="90" zoomScaleNormal="90" zoomScalePageLayoutView="0" workbookViewId="0" topLeftCell="A1">
      <selection activeCell="C41" sqref="C41:G41"/>
    </sheetView>
  </sheetViews>
  <sheetFormatPr defaultColWidth="9.140625" defaultRowHeight="12.75"/>
  <cols>
    <col min="1" max="1" width="12.57421875" style="23" customWidth="1"/>
    <col min="2" max="2" width="15.57421875" style="23" customWidth="1"/>
    <col min="3" max="6" width="10.57421875" style="23" customWidth="1"/>
    <col min="7" max="7" width="20.57421875" style="23" customWidth="1"/>
    <col min="8" max="16384" width="9.140625" style="23" customWidth="1"/>
  </cols>
  <sheetData>
    <row r="1" spans="1:7" ht="12.75" customHeight="1">
      <c r="A1" s="731" t="s">
        <v>34</v>
      </c>
      <c r="B1" s="586" t="s">
        <v>133</v>
      </c>
      <c r="C1" s="587"/>
      <c r="D1" s="587"/>
      <c r="E1" s="587"/>
      <c r="F1" s="587"/>
      <c r="G1" s="588"/>
    </row>
    <row r="2" spans="1:7" ht="12.75" customHeight="1">
      <c r="A2" s="732"/>
      <c r="B2" s="589"/>
      <c r="C2" s="590"/>
      <c r="D2" s="590"/>
      <c r="E2" s="590"/>
      <c r="F2" s="590"/>
      <c r="G2" s="591"/>
    </row>
    <row r="3" spans="1:7" ht="12.75" customHeight="1">
      <c r="A3" s="732"/>
      <c r="B3" s="589"/>
      <c r="C3" s="590"/>
      <c r="D3" s="590"/>
      <c r="E3" s="590"/>
      <c r="F3" s="590"/>
      <c r="G3" s="591"/>
    </row>
    <row r="4" spans="1:7" ht="12.75" customHeight="1" thickBot="1">
      <c r="A4" s="733"/>
      <c r="B4" s="592"/>
      <c r="C4" s="593"/>
      <c r="D4" s="593"/>
      <c r="E4" s="593"/>
      <c r="F4" s="593"/>
      <c r="G4" s="594"/>
    </row>
    <row r="5" spans="1:7" ht="30" customHeight="1" thickBot="1">
      <c r="A5" s="583" t="s">
        <v>70</v>
      </c>
      <c r="B5" s="584"/>
      <c r="C5" s="584"/>
      <c r="D5" s="584"/>
      <c r="E5" s="584"/>
      <c r="F5" s="584"/>
      <c r="G5" s="585"/>
    </row>
    <row r="6" spans="1:7" ht="18.75" customHeight="1">
      <c r="A6" s="91"/>
      <c r="B6" s="71"/>
      <c r="C6" s="71"/>
      <c r="D6" s="71"/>
      <c r="E6" s="71"/>
      <c r="F6" s="71"/>
      <c r="G6" s="92"/>
    </row>
    <row r="7" spans="1:7" ht="24" customHeight="1">
      <c r="A7" s="531" t="s">
        <v>35</v>
      </c>
      <c r="B7" s="532"/>
      <c r="C7" s="714">
        <f>'Liste candidats'!B40</f>
        <v>0</v>
      </c>
      <c r="D7" s="714"/>
      <c r="E7" s="629">
        <f>'Liste candidats'!C40</f>
        <v>0</v>
      </c>
      <c r="F7" s="629"/>
      <c r="G7" s="630"/>
    </row>
    <row r="8" spans="1:7" ht="24.75" customHeight="1">
      <c r="A8" s="531" t="s">
        <v>36</v>
      </c>
      <c r="B8" s="532"/>
      <c r="C8" s="666">
        <f>'Liste candidats'!D40</f>
        <v>0</v>
      </c>
      <c r="D8" s="666"/>
      <c r="E8" s="725">
        <f>'Liste candidats'!E40</f>
        <v>0</v>
      </c>
      <c r="F8" s="725"/>
      <c r="G8" s="726"/>
    </row>
    <row r="9" spans="1:7" ht="24" customHeight="1">
      <c r="A9" s="531" t="s">
        <v>37</v>
      </c>
      <c r="B9" s="532"/>
      <c r="C9" s="197">
        <f>'Liste candidats'!H40</f>
        <v>0</v>
      </c>
      <c r="D9" s="189"/>
      <c r="E9" s="189"/>
      <c r="F9" s="189"/>
      <c r="G9" s="190"/>
    </row>
    <row r="10" spans="1:7" ht="23.25" customHeight="1">
      <c r="A10" s="650" t="s">
        <v>38</v>
      </c>
      <c r="B10" s="651"/>
      <c r="C10" s="629">
        <f>'Liste candidats'!F40</f>
        <v>0</v>
      </c>
      <c r="D10" s="629"/>
      <c r="E10" s="60" t="s">
        <v>39</v>
      </c>
      <c r="F10" s="629">
        <f>'Liste candidats'!G40</f>
        <v>0</v>
      </c>
      <c r="G10" s="630"/>
    </row>
    <row r="11" spans="1:7" ht="12.75" customHeight="1">
      <c r="A11" s="652" t="s">
        <v>66</v>
      </c>
      <c r="B11" s="653"/>
      <c r="C11" s="653"/>
      <c r="D11" s="653"/>
      <c r="E11" s="653"/>
      <c r="F11" s="653"/>
      <c r="G11" s="654"/>
    </row>
    <row r="12" spans="1:7" ht="21.75" customHeight="1" thickBot="1">
      <c r="A12" s="652"/>
      <c r="B12" s="653"/>
      <c r="C12" s="653"/>
      <c r="D12" s="653"/>
      <c r="E12" s="653"/>
      <c r="F12" s="653"/>
      <c r="G12" s="654"/>
    </row>
    <row r="13" spans="1:7" ht="32.25" customHeight="1" thickBot="1">
      <c r="A13" s="729"/>
      <c r="B13" s="730"/>
      <c r="C13" s="730"/>
      <c r="D13" s="730"/>
      <c r="E13" s="730"/>
      <c r="F13" s="137" t="s">
        <v>135</v>
      </c>
      <c r="G13" s="136" t="s">
        <v>54</v>
      </c>
    </row>
    <row r="14" spans="1:7" ht="16.5" customHeight="1">
      <c r="A14" s="727" t="str">
        <f>'Suivi GP'!A5</f>
        <v>Module Capacités Physiques </v>
      </c>
      <c r="B14" s="728"/>
      <c r="C14" s="728"/>
      <c r="D14" s="728"/>
      <c r="E14" s="728"/>
      <c r="F14" s="126"/>
      <c r="G14" s="126"/>
    </row>
    <row r="15" spans="1:7" ht="18" customHeight="1">
      <c r="A15" s="708" t="str">
        <f>'Suivi GP'!A6</f>
        <v>1-  500m capelé (F/ NF). </v>
      </c>
      <c r="B15" s="709"/>
      <c r="C15" s="709"/>
      <c r="D15" s="709"/>
      <c r="E15" s="709"/>
      <c r="F15" s="127" t="str">
        <f>'Suivi GP'!D6</f>
        <v>Fait</v>
      </c>
      <c r="G15" s="129">
        <f>'Suivi GP'!F6</f>
        <v>0</v>
      </c>
    </row>
    <row r="16" spans="1:7" ht="16.5" customHeight="1">
      <c r="A16" s="708" t="str">
        <f>'Suivi GP'!A7</f>
        <v>2-  Sauvetage mannequin (F/ NF). </v>
      </c>
      <c r="B16" s="709"/>
      <c r="C16" s="709"/>
      <c r="D16" s="709"/>
      <c r="E16" s="709"/>
      <c r="F16" s="127" t="str">
        <f>'Suivi GP'!D7</f>
        <v>Fait</v>
      </c>
      <c r="G16" s="129">
        <f>'Suivi GP'!F7</f>
        <v>0</v>
      </c>
    </row>
    <row r="17" spans="1:7" ht="13.5" thickBot="1">
      <c r="A17" s="734" t="str">
        <f>'Suivi GP'!A8</f>
        <v>3-  Apnée 10m (F/ NF). </v>
      </c>
      <c r="B17" s="735"/>
      <c r="C17" s="735"/>
      <c r="D17" s="735"/>
      <c r="E17" s="735"/>
      <c r="F17" s="128" t="str">
        <f>'Suivi GP'!D8</f>
        <v>Fait</v>
      </c>
      <c r="G17" s="129">
        <f>'Suivi GP'!F8</f>
        <v>0</v>
      </c>
    </row>
    <row r="18" spans="1:7" ht="12.75">
      <c r="A18" s="727" t="str">
        <f>'Suivi GP'!A9</f>
        <v>Module Savoir-faire techniques  </v>
      </c>
      <c r="B18" s="728"/>
      <c r="C18" s="728"/>
      <c r="D18" s="728"/>
      <c r="E18" s="728"/>
      <c r="F18" s="131"/>
      <c r="G18" s="89"/>
    </row>
    <row r="19" spans="1:7" ht="12.75">
      <c r="A19" s="708" t="str">
        <f>'Suivi GP'!A10</f>
        <v>4-Descendre en palanquée et en pleine eau dans l’espace 0-40m. </v>
      </c>
      <c r="B19" s="709"/>
      <c r="C19" s="709"/>
      <c r="D19" s="709"/>
      <c r="E19" s="709"/>
      <c r="F19" s="127">
        <f>'Suivi GP'!D10</f>
        <v>10</v>
      </c>
      <c r="G19" s="115">
        <f>'Suivi GP'!F10</f>
        <v>0</v>
      </c>
    </row>
    <row r="20" spans="1:7" ht="12.75">
      <c r="A20" s="708" t="str">
        <f>'Suivi GP'!A11</f>
        <v>5-LRE+VDM 35 M</v>
      </c>
      <c r="B20" s="709"/>
      <c r="C20" s="709"/>
      <c r="D20" s="709"/>
      <c r="E20" s="709"/>
      <c r="F20" s="127">
        <f>'Suivi GP'!D11</f>
        <v>10</v>
      </c>
      <c r="G20" s="115">
        <f>'Suivi GP'!F11</f>
        <v>0</v>
      </c>
    </row>
    <row r="21" spans="1:7" ht="12.75">
      <c r="A21" s="708" t="str">
        <f>'Suivi GP'!A12</f>
        <v>6-Stabilisation+signes 35 M</v>
      </c>
      <c r="B21" s="709"/>
      <c r="C21" s="709"/>
      <c r="D21" s="709"/>
      <c r="E21" s="709"/>
      <c r="F21" s="127">
        <f>'Suivi GP'!D12</f>
        <v>10</v>
      </c>
      <c r="G21" s="115">
        <f>'Suivi GP'!F12</f>
        <v>0</v>
      </c>
    </row>
    <row r="22" spans="1:7" ht="12.75" customHeight="1" thickBot="1">
      <c r="A22" s="723" t="str">
        <f>'Suivi GP'!A13:C13</f>
        <v>7-Assistance 35 m</v>
      </c>
      <c r="B22" s="724"/>
      <c r="C22" s="724"/>
      <c r="D22" s="724"/>
      <c r="E22" s="724"/>
      <c r="F22" s="128">
        <f>'Suivi GP'!D13</f>
        <v>10</v>
      </c>
      <c r="G22" s="48">
        <f>'Suivi GP'!F13</f>
        <v>0</v>
      </c>
    </row>
    <row r="23" spans="1:7" ht="12.75" customHeight="1" thickBot="1">
      <c r="A23" s="717" t="str">
        <f>'Suivi GP'!A14:D14</f>
        <v>Moyenne</v>
      </c>
      <c r="B23" s="718"/>
      <c r="C23" s="718"/>
      <c r="D23" s="718"/>
      <c r="E23" s="718"/>
      <c r="F23" s="719"/>
      <c r="G23" s="139" t="e">
        <f>'Suivi GP'!F14</f>
        <v>#DIV/0!</v>
      </c>
    </row>
    <row r="24" spans="1:7" ht="12.75">
      <c r="A24" s="138" t="str">
        <f>'Suivi GP'!A15</f>
        <v>Module Conduite de palanquée </v>
      </c>
      <c r="B24" s="132"/>
      <c r="C24" s="132"/>
      <c r="D24" s="132"/>
      <c r="E24" s="132"/>
      <c r="F24" s="134"/>
      <c r="G24" s="89"/>
    </row>
    <row r="25" spans="1:7" ht="12.75">
      <c r="A25" s="715" t="str">
        <f>'Suivi GP'!A16</f>
        <v>8- Planifier, organiser et conduire une palanquée. </v>
      </c>
      <c r="B25" s="716"/>
      <c r="C25" s="716"/>
      <c r="D25" s="716"/>
      <c r="E25" s="716"/>
      <c r="F25" s="135">
        <v>10</v>
      </c>
      <c r="G25" s="115">
        <f>'Suivi GP'!F16</f>
        <v>0</v>
      </c>
    </row>
    <row r="26" spans="1:7" ht="12.75">
      <c r="A26" s="715" t="str">
        <f>'Suivi GP'!A17</f>
        <v>9- Assurer la sécurité surface. </v>
      </c>
      <c r="B26" s="716"/>
      <c r="C26" s="716"/>
      <c r="D26" s="716"/>
      <c r="E26" s="716"/>
      <c r="F26" s="135">
        <v>10</v>
      </c>
      <c r="G26" s="115">
        <f>'Suivi GP'!F17</f>
        <v>0</v>
      </c>
    </row>
    <row r="27" spans="1:7" ht="12.75">
      <c r="A27" s="715" t="str">
        <f>'Suivi GP'!A18</f>
        <v>10- Participer au matelotage. </v>
      </c>
      <c r="B27" s="716"/>
      <c r="C27" s="716"/>
      <c r="D27" s="716"/>
      <c r="E27" s="716"/>
      <c r="F27" s="135">
        <v>10</v>
      </c>
      <c r="G27" s="115">
        <f>'Suivi GP'!F18</f>
        <v>0</v>
      </c>
    </row>
    <row r="28" spans="1:7" ht="13.5" thickBot="1">
      <c r="A28" s="715" t="str">
        <f>'Suivi GP'!A19</f>
        <v>11-Baptème en milieu artificiel</v>
      </c>
      <c r="B28" s="716"/>
      <c r="C28" s="716"/>
      <c r="D28" s="716"/>
      <c r="E28" s="716"/>
      <c r="F28" s="135">
        <v>10</v>
      </c>
      <c r="G28" s="115">
        <f>'Suivi GP'!F19</f>
        <v>0</v>
      </c>
    </row>
    <row r="29" spans="1:7" ht="13.5" thickBot="1">
      <c r="A29" s="720" t="str">
        <f>'Suivi GP'!A20</f>
        <v>Moyenne</v>
      </c>
      <c r="B29" s="721"/>
      <c r="C29" s="721"/>
      <c r="D29" s="721"/>
      <c r="E29" s="721"/>
      <c r="F29" s="722"/>
      <c r="G29" s="139" t="e">
        <f>'Suivi GP'!F20</f>
        <v>#DIV/0!</v>
      </c>
    </row>
    <row r="30" spans="1:7" ht="12.75">
      <c r="A30" s="712" t="str">
        <f>'Suivi GP'!A21</f>
        <v>Module Connaissances Théoriques (à l’écrit) </v>
      </c>
      <c r="B30" s="713"/>
      <c r="C30" s="713"/>
      <c r="D30" s="713"/>
      <c r="E30" s="713"/>
      <c r="F30" s="133"/>
      <c r="G30" s="89"/>
    </row>
    <row r="31" spans="1:7" ht="12.75">
      <c r="A31" s="710" t="str">
        <f>'Suivi GP'!A22</f>
        <v>12- Flottabilité et équilibre   </v>
      </c>
      <c r="B31" s="711"/>
      <c r="C31" s="711"/>
      <c r="D31" s="711"/>
      <c r="E31" s="711"/>
      <c r="F31" s="127">
        <f>'Suivi GP'!D22</f>
        <v>8</v>
      </c>
      <c r="G31" s="115">
        <f>'Suivi GP'!F22</f>
        <v>0</v>
      </c>
    </row>
    <row r="32" spans="1:7" ht="12.75">
      <c r="A32" s="710" t="str">
        <f>'Suivi GP'!A23</f>
        <v>13-Physiopathologie</v>
      </c>
      <c r="B32" s="711"/>
      <c r="C32" s="711"/>
      <c r="D32" s="711"/>
      <c r="E32" s="711"/>
      <c r="F32" s="127">
        <f>'Suivi GP'!D23</f>
        <v>10</v>
      </c>
      <c r="G32" s="115">
        <f>'Suivi GP'!F23</f>
        <v>0</v>
      </c>
    </row>
    <row r="33" spans="1:7" ht="12.75">
      <c r="A33" s="710" t="str">
        <f>'Suivi GP'!A24</f>
        <v>14-Désaturation</v>
      </c>
      <c r="B33" s="711"/>
      <c r="C33" s="711"/>
      <c r="D33" s="711"/>
      <c r="E33" s="711"/>
      <c r="F33" s="127">
        <f>'Suivi GP'!D24</f>
        <v>8</v>
      </c>
      <c r="G33" s="115">
        <f>'Suivi GP'!F24</f>
        <v>0</v>
      </c>
    </row>
    <row r="34" spans="1:7" ht="12.75">
      <c r="A34" s="710" t="str">
        <f>'Suivi GP'!A25</f>
        <v>15-Organisation conduite palanquée</v>
      </c>
      <c r="B34" s="711"/>
      <c r="C34" s="711"/>
      <c r="D34" s="711"/>
      <c r="E34" s="711"/>
      <c r="F34" s="127">
        <f>'Suivi GP'!D25</f>
        <v>10</v>
      </c>
      <c r="G34" s="115">
        <f>'Suivi GP'!F25</f>
        <v>0</v>
      </c>
    </row>
    <row r="35" spans="1:7" ht="12.75">
      <c r="A35" s="710" t="str">
        <f>'Suivi GP'!A26</f>
        <v>16- Environnement institutionnel  </v>
      </c>
      <c r="B35" s="711"/>
      <c r="C35" s="711"/>
      <c r="D35" s="711"/>
      <c r="E35" s="711"/>
      <c r="F35" s="127">
        <f>'Suivi GP'!D26</f>
        <v>8</v>
      </c>
      <c r="G35" s="115">
        <f>'Suivi GP'!F26</f>
        <v>0</v>
      </c>
    </row>
    <row r="36" spans="1:7" ht="13.5" thickBot="1">
      <c r="A36" s="710" t="str">
        <f>'Suivi GP'!A27</f>
        <v>17-Matériels sous pression</v>
      </c>
      <c r="B36" s="711"/>
      <c r="C36" s="711"/>
      <c r="D36" s="711"/>
      <c r="E36" s="711"/>
      <c r="F36" s="127">
        <f>'Suivi GP'!D27</f>
        <v>8</v>
      </c>
      <c r="G36" s="115">
        <f>'Suivi GP'!F27</f>
        <v>0</v>
      </c>
    </row>
    <row r="37" spans="1:7" ht="13.5" thickBot="1">
      <c r="A37" s="702" t="str">
        <f>'Suivi GP'!A28</f>
        <v>Moyenne 10/20</v>
      </c>
      <c r="B37" s="703"/>
      <c r="C37" s="703"/>
      <c r="D37" s="703"/>
      <c r="E37" s="703"/>
      <c r="F37" s="704"/>
      <c r="G37" s="139" t="e">
        <f>'Suivi GP'!F28</f>
        <v>#DIV/0!</v>
      </c>
    </row>
    <row r="38" spans="1:7" ht="13.5" thickBot="1">
      <c r="A38" s="736" t="str">
        <f>'Suivi GP'!A29</f>
        <v>Moyenne générale</v>
      </c>
      <c r="B38" s="737"/>
      <c r="C38" s="737"/>
      <c r="D38" s="737"/>
      <c r="E38" s="738"/>
      <c r="F38" s="88">
        <v>10</v>
      </c>
      <c r="G38" s="48" t="e">
        <f>'Suivi GP'!F29</f>
        <v>#DIV/0!</v>
      </c>
    </row>
    <row r="39" spans="1:8" ht="12.75" thickBot="1">
      <c r="A39" s="81"/>
      <c r="B39" s="33"/>
      <c r="C39" s="33"/>
      <c r="D39" s="33"/>
      <c r="E39" s="33"/>
      <c r="F39" s="33"/>
      <c r="G39" s="82"/>
      <c r="H39" s="13"/>
    </row>
    <row r="40" spans="1:7" ht="12">
      <c r="A40" s="73"/>
      <c r="B40" s="74"/>
      <c r="C40" s="74"/>
      <c r="D40" s="74"/>
      <c r="E40" s="74"/>
      <c r="F40" s="74"/>
      <c r="G40" s="75"/>
    </row>
    <row r="41" spans="1:7" ht="12.75">
      <c r="A41" s="527" t="s">
        <v>42</v>
      </c>
      <c r="B41" s="528"/>
      <c r="C41" s="529" t="str">
        <f>'Tableau de bord'!D3</f>
        <v>xxxxxxxxxxxxxxxxxxxxxxxx</v>
      </c>
      <c r="D41" s="529"/>
      <c r="E41" s="537" t="str">
        <f>'Tableau de bord'!D2</f>
        <v>xxxxxxxxxxxxxxxxxxxxxxxx</v>
      </c>
      <c r="F41" s="537"/>
      <c r="G41" s="538"/>
    </row>
    <row r="42" spans="1:7" ht="12">
      <c r="A42" s="555" t="s">
        <v>43</v>
      </c>
      <c r="B42" s="556"/>
      <c r="C42" s="556"/>
      <c r="D42" s="556"/>
      <c r="E42" s="556"/>
      <c r="F42" s="556"/>
      <c r="G42" s="557"/>
    </row>
    <row r="43" spans="1:7" ht="12">
      <c r="A43" s="555"/>
      <c r="B43" s="556"/>
      <c r="C43" s="556"/>
      <c r="D43" s="556"/>
      <c r="E43" s="556"/>
      <c r="F43" s="556"/>
      <c r="G43" s="557"/>
    </row>
    <row r="44" spans="1:7" ht="12.75">
      <c r="A44" s="78" t="s">
        <v>44</v>
      </c>
      <c r="B44" s="50" t="s">
        <v>71</v>
      </c>
      <c r="C44" s="528" t="s">
        <v>3</v>
      </c>
      <c r="D44" s="528"/>
      <c r="E44" s="528" t="s">
        <v>4</v>
      </c>
      <c r="F44" s="528"/>
      <c r="G44" s="80" t="s">
        <v>5</v>
      </c>
    </row>
    <row r="45" spans="1:7" ht="12">
      <c r="A45" s="81"/>
      <c r="B45" s="33"/>
      <c r="C45" s="33"/>
      <c r="D45" s="33"/>
      <c r="E45" s="33"/>
      <c r="F45" s="33"/>
      <c r="G45" s="82"/>
    </row>
    <row r="46" spans="1:7" ht="22.5">
      <c r="A46" s="561" t="str">
        <f>'Tableau de bord'!D4</f>
        <v>xxxxxxxxxxxxxxxxxxxxxxxx</v>
      </c>
      <c r="B46" s="83" t="str">
        <f>'Tableau de bord'!D5</f>
        <v>xxxxxxxxxxxxxxxxxxxxxxxx</v>
      </c>
      <c r="C46" s="562" t="str">
        <f>'Tableau de bord'!D6</f>
        <v>xxxxxxxxxxxxxxxxxxxxxxxx</v>
      </c>
      <c r="D46" s="562"/>
      <c r="E46" s="562" t="str">
        <f>'Tableau de bord'!D7</f>
        <v>xxxxxxxxxxxxxxxxxxxxxxxx</v>
      </c>
      <c r="F46" s="562"/>
      <c r="G46" s="84" t="str">
        <f>'Tableau de bord'!D8</f>
        <v>xxxxxxxxxxxxxxxxxxxxxxxx</v>
      </c>
    </row>
    <row r="47" spans="1:7" ht="12">
      <c r="A47" s="561"/>
      <c r="B47" s="33"/>
      <c r="C47" s="33"/>
      <c r="D47" s="33"/>
      <c r="E47" s="33"/>
      <c r="F47" s="33"/>
      <c r="G47" s="82"/>
    </row>
    <row r="48" spans="1:7" ht="12">
      <c r="A48" s="81"/>
      <c r="B48" s="33"/>
      <c r="C48" s="33"/>
      <c r="D48" s="33"/>
      <c r="E48" s="33"/>
      <c r="F48" s="33"/>
      <c r="G48" s="82"/>
    </row>
    <row r="49" spans="1:7" ht="12.75">
      <c r="A49" s="85"/>
      <c r="B49" s="33"/>
      <c r="C49" s="33"/>
      <c r="D49" s="33"/>
      <c r="E49" s="33"/>
      <c r="F49" s="33"/>
      <c r="G49" s="82"/>
    </row>
    <row r="50" spans="1:7" ht="12">
      <c r="A50" s="81"/>
      <c r="B50" s="33"/>
      <c r="C50" s="33"/>
      <c r="D50" s="33"/>
      <c r="E50" s="33"/>
      <c r="F50" s="33"/>
      <c r="G50" s="82"/>
    </row>
    <row r="51" spans="1:7" ht="12.75" thickBot="1">
      <c r="A51" s="86"/>
      <c r="B51" s="76"/>
      <c r="C51" s="76"/>
      <c r="D51" s="76"/>
      <c r="E51" s="76"/>
      <c r="F51" s="76"/>
      <c r="G51" s="77"/>
    </row>
    <row r="54" ht="12.75">
      <c r="A54" s="305" t="s">
        <v>163</v>
      </c>
    </row>
  </sheetData>
  <sheetProtection sheet="1"/>
  <mergeCells count="48">
    <mergeCell ref="A1:A4"/>
    <mergeCell ref="B1:G4"/>
    <mergeCell ref="A5:G5"/>
    <mergeCell ref="A7:B7"/>
    <mergeCell ref="C7:D7"/>
    <mergeCell ref="E7:G7"/>
    <mergeCell ref="A8:B8"/>
    <mergeCell ref="C8:D8"/>
    <mergeCell ref="E8:G8"/>
    <mergeCell ref="A9:B9"/>
    <mergeCell ref="A10:B10"/>
    <mergeCell ref="C10:D10"/>
    <mergeCell ref="F10:G10"/>
    <mergeCell ref="A11:G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F23"/>
    <mergeCell ref="A25:E25"/>
    <mergeCell ref="A26:E26"/>
    <mergeCell ref="A27:E27"/>
    <mergeCell ref="A28:E28"/>
    <mergeCell ref="A29:F29"/>
    <mergeCell ref="A30:E30"/>
    <mergeCell ref="E44:F44"/>
    <mergeCell ref="A31:E31"/>
    <mergeCell ref="A32:E32"/>
    <mergeCell ref="A33:E33"/>
    <mergeCell ref="A34:E34"/>
    <mergeCell ref="A35:E35"/>
    <mergeCell ref="A36:E36"/>
    <mergeCell ref="A46:A47"/>
    <mergeCell ref="C46:D46"/>
    <mergeCell ref="E46:F46"/>
    <mergeCell ref="E41:G41"/>
    <mergeCell ref="A37:F37"/>
    <mergeCell ref="A38:E38"/>
    <mergeCell ref="A41:B41"/>
    <mergeCell ref="C41:D41"/>
    <mergeCell ref="A42:G43"/>
    <mergeCell ref="C44:D44"/>
  </mergeCells>
  <hyperlinks>
    <hyperlink ref="A54" location="'Suivi GP'!A1" display="Suivi GP"/>
  </hyperlinks>
  <printOptions/>
  <pageMargins left="0.39375" right="0.39375" top="0.39375" bottom="0.9840277777777777" header="0.5118055555555555" footer="0.5118055555555555"/>
  <pageSetup fitToHeight="1" fitToWidth="1" horizontalDpi="300" verticalDpi="300" orientation="portrait" paperSize="9" scale="82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54"/>
  <sheetViews>
    <sheetView zoomScale="90" zoomScaleNormal="90" zoomScalePageLayoutView="0" workbookViewId="0" topLeftCell="A1">
      <selection activeCell="C41" sqref="C41:G41"/>
    </sheetView>
  </sheetViews>
  <sheetFormatPr defaultColWidth="9.140625" defaultRowHeight="12.75"/>
  <cols>
    <col min="1" max="1" width="12.57421875" style="23" customWidth="1"/>
    <col min="2" max="2" width="15.57421875" style="23" customWidth="1"/>
    <col min="3" max="6" width="10.57421875" style="23" customWidth="1"/>
    <col min="7" max="7" width="20.57421875" style="23" customWidth="1"/>
    <col min="8" max="16384" width="9.140625" style="23" customWidth="1"/>
  </cols>
  <sheetData>
    <row r="1" spans="1:7" ht="12.75" customHeight="1">
      <c r="A1" s="731" t="s">
        <v>34</v>
      </c>
      <c r="B1" s="586" t="s">
        <v>133</v>
      </c>
      <c r="C1" s="587"/>
      <c r="D1" s="587"/>
      <c r="E1" s="587"/>
      <c r="F1" s="587"/>
      <c r="G1" s="588"/>
    </row>
    <row r="2" spans="1:7" ht="12.75" customHeight="1">
      <c r="A2" s="732"/>
      <c r="B2" s="589"/>
      <c r="C2" s="590"/>
      <c r="D2" s="590"/>
      <c r="E2" s="590"/>
      <c r="F2" s="590"/>
      <c r="G2" s="591"/>
    </row>
    <row r="3" spans="1:7" ht="12.75" customHeight="1">
      <c r="A3" s="732"/>
      <c r="B3" s="589"/>
      <c r="C3" s="590"/>
      <c r="D3" s="590"/>
      <c r="E3" s="590"/>
      <c r="F3" s="590"/>
      <c r="G3" s="591"/>
    </row>
    <row r="4" spans="1:7" ht="12.75" customHeight="1" thickBot="1">
      <c r="A4" s="733"/>
      <c r="B4" s="592"/>
      <c r="C4" s="593"/>
      <c r="D4" s="593"/>
      <c r="E4" s="593"/>
      <c r="F4" s="593"/>
      <c r="G4" s="594"/>
    </row>
    <row r="5" spans="1:7" ht="30" customHeight="1" thickBot="1">
      <c r="A5" s="583" t="s">
        <v>70</v>
      </c>
      <c r="B5" s="584"/>
      <c r="C5" s="584"/>
      <c r="D5" s="584"/>
      <c r="E5" s="584"/>
      <c r="F5" s="584"/>
      <c r="G5" s="585"/>
    </row>
    <row r="6" spans="1:7" ht="18.75" customHeight="1">
      <c r="A6" s="91"/>
      <c r="B6" s="71"/>
      <c r="C6" s="71"/>
      <c r="D6" s="71"/>
      <c r="E6" s="71"/>
      <c r="F6" s="71"/>
      <c r="G6" s="92"/>
    </row>
    <row r="7" spans="1:7" ht="24" customHeight="1">
      <c r="A7" s="531" t="s">
        <v>35</v>
      </c>
      <c r="B7" s="532"/>
      <c r="C7" s="714">
        <f>'Liste candidats'!B41</f>
        <v>0</v>
      </c>
      <c r="D7" s="714"/>
      <c r="E7" s="629">
        <f>'Liste candidats'!C41</f>
        <v>0</v>
      </c>
      <c r="F7" s="629"/>
      <c r="G7" s="630"/>
    </row>
    <row r="8" spans="1:7" ht="24.75" customHeight="1">
      <c r="A8" s="531" t="s">
        <v>36</v>
      </c>
      <c r="B8" s="532"/>
      <c r="C8" s="666">
        <f>'Liste candidats'!D41</f>
        <v>0</v>
      </c>
      <c r="D8" s="666"/>
      <c r="E8" s="725">
        <f>'Liste candidats'!E41</f>
        <v>0</v>
      </c>
      <c r="F8" s="725"/>
      <c r="G8" s="726"/>
    </row>
    <row r="9" spans="1:7" ht="24" customHeight="1">
      <c r="A9" s="531" t="s">
        <v>37</v>
      </c>
      <c r="B9" s="532"/>
      <c r="C9" s="197">
        <f>'Liste candidats'!H41</f>
        <v>0</v>
      </c>
      <c r="D9" s="189"/>
      <c r="E9" s="189"/>
      <c r="F9" s="189"/>
      <c r="G9" s="190"/>
    </row>
    <row r="10" spans="1:7" ht="23.25" customHeight="1">
      <c r="A10" s="650" t="s">
        <v>38</v>
      </c>
      <c r="B10" s="651"/>
      <c r="C10" s="629">
        <f>'Liste candidats'!F41</f>
        <v>0</v>
      </c>
      <c r="D10" s="629"/>
      <c r="E10" s="60" t="s">
        <v>39</v>
      </c>
      <c r="F10" s="629">
        <f>'Liste candidats'!G41</f>
        <v>0</v>
      </c>
      <c r="G10" s="630"/>
    </row>
    <row r="11" spans="1:7" ht="12.75" customHeight="1">
      <c r="A11" s="652" t="s">
        <v>66</v>
      </c>
      <c r="B11" s="653"/>
      <c r="C11" s="653"/>
      <c r="D11" s="653"/>
      <c r="E11" s="653"/>
      <c r="F11" s="653"/>
      <c r="G11" s="654"/>
    </row>
    <row r="12" spans="1:7" ht="21.75" customHeight="1" thickBot="1">
      <c r="A12" s="652"/>
      <c r="B12" s="653"/>
      <c r="C12" s="653"/>
      <c r="D12" s="653"/>
      <c r="E12" s="653"/>
      <c r="F12" s="653"/>
      <c r="G12" s="654"/>
    </row>
    <row r="13" spans="1:7" ht="32.25" customHeight="1" thickBot="1">
      <c r="A13" s="729"/>
      <c r="B13" s="730"/>
      <c r="C13" s="730"/>
      <c r="D13" s="730"/>
      <c r="E13" s="730"/>
      <c r="F13" s="137" t="s">
        <v>135</v>
      </c>
      <c r="G13" s="136" t="s">
        <v>54</v>
      </c>
    </row>
    <row r="14" spans="1:7" ht="16.5" customHeight="1">
      <c r="A14" s="727" t="str">
        <f>'Suivi GP'!A5</f>
        <v>Module Capacités Physiques </v>
      </c>
      <c r="B14" s="728"/>
      <c r="C14" s="728"/>
      <c r="D14" s="728"/>
      <c r="E14" s="728"/>
      <c r="F14" s="126"/>
      <c r="G14" s="126"/>
    </row>
    <row r="15" spans="1:7" ht="18" customHeight="1">
      <c r="A15" s="708" t="str">
        <f>'Suivi GP'!A6</f>
        <v>1-  500m capelé (F/ NF). </v>
      </c>
      <c r="B15" s="709"/>
      <c r="C15" s="709"/>
      <c r="D15" s="709"/>
      <c r="E15" s="709"/>
      <c r="F15" s="127" t="str">
        <f>'Suivi GP'!D6</f>
        <v>Fait</v>
      </c>
      <c r="G15" s="129">
        <f>'Suivi GP'!G6</f>
        <v>0</v>
      </c>
    </row>
    <row r="16" spans="1:7" ht="16.5" customHeight="1">
      <c r="A16" s="708" t="str">
        <f>'Suivi GP'!A7</f>
        <v>2-  Sauvetage mannequin (F/ NF). </v>
      </c>
      <c r="B16" s="709"/>
      <c r="C16" s="709"/>
      <c r="D16" s="709"/>
      <c r="E16" s="709"/>
      <c r="F16" s="127" t="str">
        <f>'Suivi GP'!D7</f>
        <v>Fait</v>
      </c>
      <c r="G16" s="129">
        <f>'Suivi GP'!G7</f>
        <v>0</v>
      </c>
    </row>
    <row r="17" spans="1:7" ht="13.5" thickBot="1">
      <c r="A17" s="734" t="str">
        <f>'Suivi GP'!A8</f>
        <v>3-  Apnée 10m (F/ NF). </v>
      </c>
      <c r="B17" s="735"/>
      <c r="C17" s="735"/>
      <c r="D17" s="735"/>
      <c r="E17" s="735"/>
      <c r="F17" s="128" t="str">
        <f>'Suivi GP'!D8</f>
        <v>Fait</v>
      </c>
      <c r="G17" s="129">
        <f>'Suivi GP'!G8</f>
        <v>0</v>
      </c>
    </row>
    <row r="18" spans="1:7" ht="12.75">
      <c r="A18" s="727" t="str">
        <f>'Suivi GP'!A9</f>
        <v>Module Savoir-faire techniques  </v>
      </c>
      <c r="B18" s="728"/>
      <c r="C18" s="728"/>
      <c r="D18" s="728"/>
      <c r="E18" s="728"/>
      <c r="F18" s="131"/>
      <c r="G18" s="89"/>
    </row>
    <row r="19" spans="1:7" ht="12.75">
      <c r="A19" s="708" t="str">
        <f>'Suivi GP'!A10</f>
        <v>4-Descendre en palanquée et en pleine eau dans l’espace 0-40m. </v>
      </c>
      <c r="B19" s="709"/>
      <c r="C19" s="709"/>
      <c r="D19" s="709"/>
      <c r="E19" s="709"/>
      <c r="F19" s="127">
        <f>'Suivi GP'!D10</f>
        <v>10</v>
      </c>
      <c r="G19" s="115">
        <f>'Suivi GP'!G10</f>
        <v>0</v>
      </c>
    </row>
    <row r="20" spans="1:7" ht="12.75">
      <c r="A20" s="708" t="str">
        <f>'Suivi GP'!A11</f>
        <v>5-LRE+VDM 35 M</v>
      </c>
      <c r="B20" s="709"/>
      <c r="C20" s="709"/>
      <c r="D20" s="709"/>
      <c r="E20" s="709"/>
      <c r="F20" s="127">
        <f>'Suivi GP'!D11</f>
        <v>10</v>
      </c>
      <c r="G20" s="115">
        <f>'Suivi GP'!G11</f>
        <v>0</v>
      </c>
    </row>
    <row r="21" spans="1:7" ht="12.75">
      <c r="A21" s="708" t="str">
        <f>'Suivi GP'!A12</f>
        <v>6-Stabilisation+signes 35 M</v>
      </c>
      <c r="B21" s="709"/>
      <c r="C21" s="709"/>
      <c r="D21" s="709"/>
      <c r="E21" s="709"/>
      <c r="F21" s="127">
        <f>'Suivi GP'!D12</f>
        <v>10</v>
      </c>
      <c r="G21" s="115">
        <f>'Suivi GP'!G12</f>
        <v>0</v>
      </c>
    </row>
    <row r="22" spans="1:7" ht="12.75" customHeight="1" thickBot="1">
      <c r="A22" s="723" t="str">
        <f>'Suivi GP'!A13:C13</f>
        <v>7-Assistance 35 m</v>
      </c>
      <c r="B22" s="724"/>
      <c r="C22" s="724"/>
      <c r="D22" s="724"/>
      <c r="E22" s="724"/>
      <c r="F22" s="128">
        <f>'Suivi GP'!D13</f>
        <v>10</v>
      </c>
      <c r="G22" s="48">
        <f>'Suivi GP'!G13</f>
        <v>0</v>
      </c>
    </row>
    <row r="23" spans="1:7" ht="12.75" customHeight="1" thickBot="1">
      <c r="A23" s="717" t="str">
        <f>'Suivi GP'!A14:D14</f>
        <v>Moyenne</v>
      </c>
      <c r="B23" s="718"/>
      <c r="C23" s="718"/>
      <c r="D23" s="718"/>
      <c r="E23" s="718"/>
      <c r="F23" s="719"/>
      <c r="G23" s="139" t="e">
        <f>'Suivi GP'!G14</f>
        <v>#DIV/0!</v>
      </c>
    </row>
    <row r="24" spans="1:7" ht="12.75">
      <c r="A24" s="138" t="str">
        <f>'Suivi GP'!A15</f>
        <v>Module Conduite de palanquée </v>
      </c>
      <c r="B24" s="132"/>
      <c r="C24" s="132"/>
      <c r="D24" s="132"/>
      <c r="E24" s="132"/>
      <c r="F24" s="134"/>
      <c r="G24" s="89"/>
    </row>
    <row r="25" spans="1:7" ht="12.75">
      <c r="A25" s="715" t="str">
        <f>'Suivi GP'!A16</f>
        <v>8- Planifier, organiser et conduire une palanquée. </v>
      </c>
      <c r="B25" s="716"/>
      <c r="C25" s="716"/>
      <c r="D25" s="716"/>
      <c r="E25" s="716"/>
      <c r="F25" s="135">
        <v>10</v>
      </c>
      <c r="G25" s="115">
        <f>'Suivi GP'!G16</f>
        <v>0</v>
      </c>
    </row>
    <row r="26" spans="1:7" ht="12.75">
      <c r="A26" s="715" t="str">
        <f>'Suivi GP'!A17</f>
        <v>9- Assurer la sécurité surface. </v>
      </c>
      <c r="B26" s="716"/>
      <c r="C26" s="716"/>
      <c r="D26" s="716"/>
      <c r="E26" s="716"/>
      <c r="F26" s="135">
        <v>10</v>
      </c>
      <c r="G26" s="115">
        <f>'Suivi GP'!G17</f>
        <v>0</v>
      </c>
    </row>
    <row r="27" spans="1:7" ht="12.75">
      <c r="A27" s="715" t="str">
        <f>'Suivi GP'!A18</f>
        <v>10- Participer au matelotage. </v>
      </c>
      <c r="B27" s="716"/>
      <c r="C27" s="716"/>
      <c r="D27" s="716"/>
      <c r="E27" s="716"/>
      <c r="F27" s="135">
        <v>10</v>
      </c>
      <c r="G27" s="115">
        <f>'Suivi GP'!G18</f>
        <v>0</v>
      </c>
    </row>
    <row r="28" spans="1:7" ht="13.5" thickBot="1">
      <c r="A28" s="715" t="str">
        <f>'Suivi GP'!A19</f>
        <v>11-Baptème en milieu artificiel</v>
      </c>
      <c r="B28" s="716"/>
      <c r="C28" s="716"/>
      <c r="D28" s="716"/>
      <c r="E28" s="716"/>
      <c r="F28" s="135">
        <v>10</v>
      </c>
      <c r="G28" s="115">
        <f>'Suivi GP'!G19</f>
        <v>0</v>
      </c>
    </row>
    <row r="29" spans="1:7" ht="13.5" thickBot="1">
      <c r="A29" s="720" t="str">
        <f>'Suivi GP'!A20</f>
        <v>Moyenne</v>
      </c>
      <c r="B29" s="721"/>
      <c r="C29" s="721"/>
      <c r="D29" s="721"/>
      <c r="E29" s="721"/>
      <c r="F29" s="722"/>
      <c r="G29" s="139" t="e">
        <f>'Suivi GP'!G20</f>
        <v>#DIV/0!</v>
      </c>
    </row>
    <row r="30" spans="1:7" ht="12.75">
      <c r="A30" s="712" t="str">
        <f>'Suivi GP'!A21</f>
        <v>Module Connaissances Théoriques (à l’écrit) </v>
      </c>
      <c r="B30" s="713"/>
      <c r="C30" s="713"/>
      <c r="D30" s="713"/>
      <c r="E30" s="713"/>
      <c r="F30" s="133"/>
      <c r="G30" s="89"/>
    </row>
    <row r="31" spans="1:7" ht="12.75">
      <c r="A31" s="710" t="str">
        <f>'Suivi GP'!A22</f>
        <v>12- Flottabilité et équilibre   </v>
      </c>
      <c r="B31" s="711"/>
      <c r="C31" s="711"/>
      <c r="D31" s="711"/>
      <c r="E31" s="711"/>
      <c r="F31" s="127">
        <f>'Suivi GP'!D22</f>
        <v>8</v>
      </c>
      <c r="G31" s="115">
        <f>'Suivi GP'!G22</f>
        <v>0</v>
      </c>
    </row>
    <row r="32" spans="1:7" ht="12.75">
      <c r="A32" s="710" t="str">
        <f>'Suivi GP'!A23</f>
        <v>13-Physiopathologie</v>
      </c>
      <c r="B32" s="711"/>
      <c r="C32" s="711"/>
      <c r="D32" s="711"/>
      <c r="E32" s="711"/>
      <c r="F32" s="127">
        <f>'Suivi GP'!D23</f>
        <v>10</v>
      </c>
      <c r="G32" s="115">
        <f>'Suivi GP'!G23</f>
        <v>0</v>
      </c>
    </row>
    <row r="33" spans="1:7" ht="12.75">
      <c r="A33" s="710" t="str">
        <f>'Suivi GP'!A24</f>
        <v>14-Désaturation</v>
      </c>
      <c r="B33" s="711"/>
      <c r="C33" s="711"/>
      <c r="D33" s="711"/>
      <c r="E33" s="711"/>
      <c r="F33" s="127">
        <f>'Suivi GP'!D24</f>
        <v>8</v>
      </c>
      <c r="G33" s="115">
        <f>'Suivi GP'!G24</f>
        <v>0</v>
      </c>
    </row>
    <row r="34" spans="1:7" ht="12.75">
      <c r="A34" s="710" t="str">
        <f>'Suivi GP'!A25</f>
        <v>15-Organisation conduite palanquée</v>
      </c>
      <c r="B34" s="711"/>
      <c r="C34" s="711"/>
      <c r="D34" s="711"/>
      <c r="E34" s="711"/>
      <c r="F34" s="127">
        <f>'Suivi GP'!D25</f>
        <v>10</v>
      </c>
      <c r="G34" s="115">
        <f>'Suivi GP'!G25</f>
        <v>0</v>
      </c>
    </row>
    <row r="35" spans="1:7" ht="12.75">
      <c r="A35" s="710" t="str">
        <f>'Suivi GP'!A26</f>
        <v>16- Environnement institutionnel  </v>
      </c>
      <c r="B35" s="711"/>
      <c r="C35" s="711"/>
      <c r="D35" s="711"/>
      <c r="E35" s="711"/>
      <c r="F35" s="127">
        <f>'Suivi GP'!D26</f>
        <v>8</v>
      </c>
      <c r="G35" s="115">
        <f>'Suivi GP'!G26</f>
        <v>0</v>
      </c>
    </row>
    <row r="36" spans="1:7" ht="13.5" thickBot="1">
      <c r="A36" s="710" t="str">
        <f>'Suivi GP'!A27</f>
        <v>17-Matériels sous pression</v>
      </c>
      <c r="B36" s="711"/>
      <c r="C36" s="711"/>
      <c r="D36" s="711"/>
      <c r="E36" s="711"/>
      <c r="F36" s="127">
        <f>'Suivi GP'!D27</f>
        <v>8</v>
      </c>
      <c r="G36" s="115">
        <f>'Suivi GP'!G27</f>
        <v>0</v>
      </c>
    </row>
    <row r="37" spans="1:7" ht="13.5" thickBot="1">
      <c r="A37" s="702" t="str">
        <f>'Suivi GP'!A28</f>
        <v>Moyenne 10/20</v>
      </c>
      <c r="B37" s="703"/>
      <c r="C37" s="703"/>
      <c r="D37" s="703"/>
      <c r="E37" s="703"/>
      <c r="F37" s="704"/>
      <c r="G37" s="139" t="e">
        <f>'Suivi GP'!G28</f>
        <v>#DIV/0!</v>
      </c>
    </row>
    <row r="38" spans="1:7" ht="13.5" thickBot="1">
      <c r="A38" s="705" t="str">
        <f>'Suivi GP'!A29</f>
        <v>Moyenne générale</v>
      </c>
      <c r="B38" s="706"/>
      <c r="C38" s="706"/>
      <c r="D38" s="706"/>
      <c r="E38" s="707"/>
      <c r="F38" s="48">
        <v>10</v>
      </c>
      <c r="G38" s="48" t="e">
        <f>'Suivi GP'!G29</f>
        <v>#DIV/0!</v>
      </c>
    </row>
    <row r="39" spans="1:8" ht="12.75" thickBot="1">
      <c r="A39" s="81"/>
      <c r="B39" s="33"/>
      <c r="C39" s="33"/>
      <c r="D39" s="33"/>
      <c r="E39" s="33"/>
      <c r="F39" s="33"/>
      <c r="G39" s="82"/>
      <c r="H39" s="13"/>
    </row>
    <row r="40" spans="1:7" ht="12">
      <c r="A40" s="73"/>
      <c r="B40" s="74"/>
      <c r="C40" s="74"/>
      <c r="D40" s="74"/>
      <c r="E40" s="74"/>
      <c r="F40" s="74"/>
      <c r="G40" s="75"/>
    </row>
    <row r="41" spans="1:7" ht="12.75">
      <c r="A41" s="527" t="s">
        <v>42</v>
      </c>
      <c r="B41" s="528"/>
      <c r="C41" s="529" t="str">
        <f>'Tableau de bord'!D3</f>
        <v>xxxxxxxxxxxxxxxxxxxxxxxx</v>
      </c>
      <c r="D41" s="529"/>
      <c r="E41" s="537" t="str">
        <f>'Tableau de bord'!D2</f>
        <v>xxxxxxxxxxxxxxxxxxxxxxxx</v>
      </c>
      <c r="F41" s="537"/>
      <c r="G41" s="538"/>
    </row>
    <row r="42" spans="1:7" ht="12">
      <c r="A42" s="555" t="s">
        <v>43</v>
      </c>
      <c r="B42" s="556"/>
      <c r="C42" s="556"/>
      <c r="D42" s="556"/>
      <c r="E42" s="556"/>
      <c r="F42" s="556"/>
      <c r="G42" s="557"/>
    </row>
    <row r="43" spans="1:7" ht="12">
      <c r="A43" s="555"/>
      <c r="B43" s="556"/>
      <c r="C43" s="556"/>
      <c r="D43" s="556"/>
      <c r="E43" s="556"/>
      <c r="F43" s="556"/>
      <c r="G43" s="557"/>
    </row>
    <row r="44" spans="1:7" ht="12.75">
      <c r="A44" s="78" t="s">
        <v>44</v>
      </c>
      <c r="B44" s="50" t="s">
        <v>71</v>
      </c>
      <c r="C44" s="528" t="s">
        <v>3</v>
      </c>
      <c r="D44" s="528"/>
      <c r="E44" s="528" t="s">
        <v>4</v>
      </c>
      <c r="F44" s="528"/>
      <c r="G44" s="80" t="s">
        <v>5</v>
      </c>
    </row>
    <row r="45" spans="1:7" ht="12">
      <c r="A45" s="81"/>
      <c r="B45" s="33"/>
      <c r="C45" s="33"/>
      <c r="D45" s="33"/>
      <c r="E45" s="33"/>
      <c r="F45" s="33"/>
      <c r="G45" s="82"/>
    </row>
    <row r="46" spans="1:7" ht="22.5">
      <c r="A46" s="561" t="str">
        <f>'Tableau de bord'!D4</f>
        <v>xxxxxxxxxxxxxxxxxxxxxxxx</v>
      </c>
      <c r="B46" s="83" t="str">
        <f>'Tableau de bord'!D5</f>
        <v>xxxxxxxxxxxxxxxxxxxxxxxx</v>
      </c>
      <c r="C46" s="562" t="str">
        <f>'Tableau de bord'!D6</f>
        <v>xxxxxxxxxxxxxxxxxxxxxxxx</v>
      </c>
      <c r="D46" s="562"/>
      <c r="E46" s="562" t="str">
        <f>'Tableau de bord'!D7</f>
        <v>xxxxxxxxxxxxxxxxxxxxxxxx</v>
      </c>
      <c r="F46" s="562"/>
      <c r="G46" s="84" t="str">
        <f>'Tableau de bord'!D8</f>
        <v>xxxxxxxxxxxxxxxxxxxxxxxx</v>
      </c>
    </row>
    <row r="47" spans="1:7" ht="12">
      <c r="A47" s="561"/>
      <c r="B47" s="33"/>
      <c r="C47" s="33"/>
      <c r="D47" s="33"/>
      <c r="E47" s="33"/>
      <c r="F47" s="33"/>
      <c r="G47" s="82"/>
    </row>
    <row r="48" spans="1:7" ht="12">
      <c r="A48" s="81"/>
      <c r="B48" s="33"/>
      <c r="C48" s="33"/>
      <c r="D48" s="33"/>
      <c r="E48" s="33"/>
      <c r="F48" s="33"/>
      <c r="G48" s="82"/>
    </row>
    <row r="49" spans="1:7" ht="12.75">
      <c r="A49" s="85"/>
      <c r="B49" s="33"/>
      <c r="C49" s="33"/>
      <c r="D49" s="33"/>
      <c r="E49" s="33"/>
      <c r="F49" s="33"/>
      <c r="G49" s="82"/>
    </row>
    <row r="50" spans="1:7" ht="12">
      <c r="A50" s="81"/>
      <c r="B50" s="33"/>
      <c r="C50" s="33"/>
      <c r="D50" s="33"/>
      <c r="E50" s="33"/>
      <c r="F50" s="33"/>
      <c r="G50" s="82"/>
    </row>
    <row r="51" spans="1:7" ht="12.75" thickBot="1">
      <c r="A51" s="86"/>
      <c r="B51" s="76"/>
      <c r="C51" s="76"/>
      <c r="D51" s="76"/>
      <c r="E51" s="76"/>
      <c r="F51" s="76"/>
      <c r="G51" s="77"/>
    </row>
    <row r="54" ht="12.75">
      <c r="A54" s="305" t="s">
        <v>163</v>
      </c>
    </row>
  </sheetData>
  <sheetProtection sheet="1"/>
  <mergeCells count="48">
    <mergeCell ref="A1:A4"/>
    <mergeCell ref="B1:G4"/>
    <mergeCell ref="A5:G5"/>
    <mergeCell ref="A7:B7"/>
    <mergeCell ref="C7:D7"/>
    <mergeCell ref="E7:G7"/>
    <mergeCell ref="A8:B8"/>
    <mergeCell ref="C8:D8"/>
    <mergeCell ref="E8:G8"/>
    <mergeCell ref="A9:B9"/>
    <mergeCell ref="A10:B10"/>
    <mergeCell ref="C10:D10"/>
    <mergeCell ref="F10:G10"/>
    <mergeCell ref="A11:G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F23"/>
    <mergeCell ref="A25:E25"/>
    <mergeCell ref="A26:E26"/>
    <mergeCell ref="A27:E27"/>
    <mergeCell ref="A28:E28"/>
    <mergeCell ref="A29:F29"/>
    <mergeCell ref="A30:E30"/>
    <mergeCell ref="E44:F44"/>
    <mergeCell ref="A31:E31"/>
    <mergeCell ref="A32:E32"/>
    <mergeCell ref="A33:E33"/>
    <mergeCell ref="A34:E34"/>
    <mergeCell ref="A35:E35"/>
    <mergeCell ref="A36:E36"/>
    <mergeCell ref="A46:A47"/>
    <mergeCell ref="C46:D46"/>
    <mergeCell ref="E46:F46"/>
    <mergeCell ref="E41:G41"/>
    <mergeCell ref="A37:F37"/>
    <mergeCell ref="A38:E38"/>
    <mergeCell ref="A41:B41"/>
    <mergeCell ref="C41:D41"/>
    <mergeCell ref="A42:G43"/>
    <mergeCell ref="C44:D44"/>
  </mergeCells>
  <hyperlinks>
    <hyperlink ref="A54" location="'Suivi GP'!A1" display="Suivi GP"/>
  </hyperlinks>
  <printOptions/>
  <pageMargins left="0.39375" right="0.39375" top="0.39375" bottom="0.9840277777777777" header="0.5118055555555555" footer="0.5118055555555555"/>
  <pageSetup fitToHeight="1" fitToWidth="1" horizontalDpi="300" verticalDpi="300" orientation="portrait" paperSize="9" scale="82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54"/>
  <sheetViews>
    <sheetView zoomScale="90" zoomScaleNormal="90" zoomScalePageLayoutView="0" workbookViewId="0" topLeftCell="A2">
      <selection activeCell="C41" sqref="C41:G41"/>
    </sheetView>
  </sheetViews>
  <sheetFormatPr defaultColWidth="9.140625" defaultRowHeight="12.75"/>
  <cols>
    <col min="1" max="1" width="12.57421875" style="23" customWidth="1"/>
    <col min="2" max="2" width="15.57421875" style="23" customWidth="1"/>
    <col min="3" max="6" width="10.57421875" style="23" customWidth="1"/>
    <col min="7" max="7" width="20.57421875" style="23" customWidth="1"/>
    <col min="8" max="16384" width="9.140625" style="23" customWidth="1"/>
  </cols>
  <sheetData>
    <row r="1" spans="1:7" ht="12.75" customHeight="1">
      <c r="A1" s="731" t="s">
        <v>34</v>
      </c>
      <c r="B1" s="586" t="s">
        <v>133</v>
      </c>
      <c r="C1" s="587"/>
      <c r="D1" s="587"/>
      <c r="E1" s="587"/>
      <c r="F1" s="587"/>
      <c r="G1" s="588"/>
    </row>
    <row r="2" spans="1:7" ht="12.75" customHeight="1">
      <c r="A2" s="732"/>
      <c r="B2" s="589"/>
      <c r="C2" s="590"/>
      <c r="D2" s="590"/>
      <c r="E2" s="590"/>
      <c r="F2" s="590"/>
      <c r="G2" s="591"/>
    </row>
    <row r="3" spans="1:7" ht="12.75" customHeight="1">
      <c r="A3" s="732"/>
      <c r="B3" s="589"/>
      <c r="C3" s="590"/>
      <c r="D3" s="590"/>
      <c r="E3" s="590"/>
      <c r="F3" s="590"/>
      <c r="G3" s="591"/>
    </row>
    <row r="4" spans="1:7" ht="12.75" customHeight="1" thickBot="1">
      <c r="A4" s="733"/>
      <c r="B4" s="592"/>
      <c r="C4" s="593"/>
      <c r="D4" s="593"/>
      <c r="E4" s="593"/>
      <c r="F4" s="593"/>
      <c r="G4" s="594"/>
    </row>
    <row r="5" spans="1:7" ht="30" customHeight="1" thickBot="1">
      <c r="A5" s="583" t="s">
        <v>70</v>
      </c>
      <c r="B5" s="584"/>
      <c r="C5" s="584"/>
      <c r="D5" s="584"/>
      <c r="E5" s="584"/>
      <c r="F5" s="584"/>
      <c r="G5" s="585"/>
    </row>
    <row r="6" spans="1:7" ht="18.75" customHeight="1">
      <c r="A6" s="91"/>
      <c r="B6" s="71"/>
      <c r="C6" s="71"/>
      <c r="D6" s="71"/>
      <c r="E6" s="71"/>
      <c r="F6" s="71"/>
      <c r="G6" s="92"/>
    </row>
    <row r="7" spans="1:7" ht="24" customHeight="1">
      <c r="A7" s="531" t="s">
        <v>35</v>
      </c>
      <c r="B7" s="532"/>
      <c r="C7" s="714">
        <f>'Liste candidats'!B42</f>
        <v>0</v>
      </c>
      <c r="D7" s="714"/>
      <c r="E7" s="629">
        <f>'Liste candidats'!C42</f>
        <v>0</v>
      </c>
      <c r="F7" s="629"/>
      <c r="G7" s="630"/>
    </row>
    <row r="8" spans="1:7" ht="24.75" customHeight="1">
      <c r="A8" s="531" t="s">
        <v>36</v>
      </c>
      <c r="B8" s="532"/>
      <c r="C8" s="666">
        <f>'Liste candidats'!D42</f>
        <v>0</v>
      </c>
      <c r="D8" s="666"/>
      <c r="E8" s="725">
        <f>'Liste candidats'!E42</f>
        <v>0</v>
      </c>
      <c r="F8" s="725"/>
      <c r="G8" s="726"/>
    </row>
    <row r="9" spans="1:7" ht="24" customHeight="1">
      <c r="A9" s="531" t="s">
        <v>37</v>
      </c>
      <c r="B9" s="532"/>
      <c r="C9" s="197">
        <f>'Liste candidats'!H42</f>
        <v>0</v>
      </c>
      <c r="D9" s="189"/>
      <c r="E9" s="189"/>
      <c r="F9" s="189"/>
      <c r="G9" s="190"/>
    </row>
    <row r="10" spans="1:7" ht="23.25" customHeight="1">
      <c r="A10" s="650" t="s">
        <v>38</v>
      </c>
      <c r="B10" s="651"/>
      <c r="C10" s="629">
        <f>'Liste candidats'!F42</f>
        <v>0</v>
      </c>
      <c r="D10" s="629"/>
      <c r="E10" s="60" t="s">
        <v>39</v>
      </c>
      <c r="F10" s="629">
        <f>'Liste candidats'!G42</f>
        <v>0</v>
      </c>
      <c r="G10" s="630"/>
    </row>
    <row r="11" spans="1:7" ht="12.75" customHeight="1">
      <c r="A11" s="652" t="s">
        <v>66</v>
      </c>
      <c r="B11" s="653"/>
      <c r="C11" s="653"/>
      <c r="D11" s="653"/>
      <c r="E11" s="653"/>
      <c r="F11" s="653"/>
      <c r="G11" s="654"/>
    </row>
    <row r="12" spans="1:7" ht="21.75" customHeight="1" thickBot="1">
      <c r="A12" s="652"/>
      <c r="B12" s="653"/>
      <c r="C12" s="653"/>
      <c r="D12" s="653"/>
      <c r="E12" s="653"/>
      <c r="F12" s="653"/>
      <c r="G12" s="654"/>
    </row>
    <row r="13" spans="1:7" ht="32.25" customHeight="1" thickBot="1">
      <c r="A13" s="729"/>
      <c r="B13" s="730"/>
      <c r="C13" s="730"/>
      <c r="D13" s="730"/>
      <c r="E13" s="730"/>
      <c r="F13" s="137" t="s">
        <v>135</v>
      </c>
      <c r="G13" s="136" t="s">
        <v>54</v>
      </c>
    </row>
    <row r="14" spans="1:7" ht="16.5" customHeight="1">
      <c r="A14" s="727" t="str">
        <f>'Suivi GP'!A5</f>
        <v>Module Capacités Physiques </v>
      </c>
      <c r="B14" s="728"/>
      <c r="C14" s="728"/>
      <c r="D14" s="728"/>
      <c r="E14" s="728"/>
      <c r="F14" s="126"/>
      <c r="G14" s="126"/>
    </row>
    <row r="15" spans="1:7" ht="18" customHeight="1">
      <c r="A15" s="708" t="str">
        <f>'Suivi GP'!A6</f>
        <v>1-  500m capelé (F/ NF). </v>
      </c>
      <c r="B15" s="709"/>
      <c r="C15" s="709"/>
      <c r="D15" s="709"/>
      <c r="E15" s="709"/>
      <c r="F15" s="127" t="str">
        <f>'Suivi GP'!D6</f>
        <v>Fait</v>
      </c>
      <c r="G15" s="129">
        <f>'Suivi GP'!H6</f>
        <v>0</v>
      </c>
    </row>
    <row r="16" spans="1:7" ht="16.5" customHeight="1">
      <c r="A16" s="708" t="str">
        <f>'Suivi GP'!A7</f>
        <v>2-  Sauvetage mannequin (F/ NF). </v>
      </c>
      <c r="B16" s="709"/>
      <c r="C16" s="709"/>
      <c r="D16" s="709"/>
      <c r="E16" s="709"/>
      <c r="F16" s="127" t="str">
        <f>'Suivi GP'!D7</f>
        <v>Fait</v>
      </c>
      <c r="G16" s="129">
        <f>'Suivi GP'!H7</f>
        <v>0</v>
      </c>
    </row>
    <row r="17" spans="1:7" ht="13.5" thickBot="1">
      <c r="A17" s="734" t="str">
        <f>'Suivi GP'!A8</f>
        <v>3-  Apnée 10m (F/ NF). </v>
      </c>
      <c r="B17" s="735"/>
      <c r="C17" s="735"/>
      <c r="D17" s="735"/>
      <c r="E17" s="735"/>
      <c r="F17" s="128" t="str">
        <f>'Suivi GP'!D8</f>
        <v>Fait</v>
      </c>
      <c r="G17" s="129">
        <f>'Suivi GP'!H8</f>
        <v>0</v>
      </c>
    </row>
    <row r="18" spans="1:7" ht="12.75">
      <c r="A18" s="727" t="str">
        <f>'Suivi GP'!A9</f>
        <v>Module Savoir-faire techniques  </v>
      </c>
      <c r="B18" s="728"/>
      <c r="C18" s="728"/>
      <c r="D18" s="728"/>
      <c r="E18" s="728"/>
      <c r="F18" s="131"/>
      <c r="G18" s="89"/>
    </row>
    <row r="19" spans="1:7" ht="12.75">
      <c r="A19" s="708" t="str">
        <f>'Suivi GP'!A10</f>
        <v>4-Descendre en palanquée et en pleine eau dans l’espace 0-40m. </v>
      </c>
      <c r="B19" s="709"/>
      <c r="C19" s="709"/>
      <c r="D19" s="709"/>
      <c r="E19" s="709"/>
      <c r="F19" s="127">
        <f>'Suivi GP'!D10</f>
        <v>10</v>
      </c>
      <c r="G19" s="115">
        <f>'Suivi GP'!H10</f>
        <v>0</v>
      </c>
    </row>
    <row r="20" spans="1:7" ht="12.75">
      <c r="A20" s="708" t="str">
        <f>'Suivi GP'!A11</f>
        <v>5-LRE+VDM 35 M</v>
      </c>
      <c r="B20" s="709"/>
      <c r="C20" s="709"/>
      <c r="D20" s="709"/>
      <c r="E20" s="709"/>
      <c r="F20" s="127">
        <f>'Suivi GP'!D11</f>
        <v>10</v>
      </c>
      <c r="G20" s="115">
        <f>'Suivi GP'!H11</f>
        <v>0</v>
      </c>
    </row>
    <row r="21" spans="1:7" ht="12.75">
      <c r="A21" s="708" t="str">
        <f>'Suivi GP'!A12</f>
        <v>6-Stabilisation+signes 35 M</v>
      </c>
      <c r="B21" s="709"/>
      <c r="C21" s="709"/>
      <c r="D21" s="709"/>
      <c r="E21" s="709"/>
      <c r="F21" s="127">
        <f>'Suivi GP'!D12</f>
        <v>10</v>
      </c>
      <c r="G21" s="115">
        <f>'Suivi GP'!H12</f>
        <v>0</v>
      </c>
    </row>
    <row r="22" spans="1:7" ht="12.75" customHeight="1" thickBot="1">
      <c r="A22" s="723" t="str">
        <f>'Suivi GP'!A13:C13</f>
        <v>7-Assistance 35 m</v>
      </c>
      <c r="B22" s="724"/>
      <c r="C22" s="724"/>
      <c r="D22" s="724"/>
      <c r="E22" s="724"/>
      <c r="F22" s="128">
        <f>'Suivi GP'!D13</f>
        <v>10</v>
      </c>
      <c r="G22" s="48">
        <f>'Suivi GP'!H13</f>
        <v>0</v>
      </c>
    </row>
    <row r="23" spans="1:7" ht="12.75" customHeight="1" thickBot="1">
      <c r="A23" s="717" t="str">
        <f>'Suivi GP'!A14:D14</f>
        <v>Moyenne</v>
      </c>
      <c r="B23" s="718"/>
      <c r="C23" s="718"/>
      <c r="D23" s="718"/>
      <c r="E23" s="718"/>
      <c r="F23" s="719"/>
      <c r="G23" s="139" t="e">
        <f>'Suivi GP'!H14</f>
        <v>#DIV/0!</v>
      </c>
    </row>
    <row r="24" spans="1:7" ht="12.75">
      <c r="A24" s="138" t="str">
        <f>'Suivi GP'!A15</f>
        <v>Module Conduite de palanquée </v>
      </c>
      <c r="B24" s="132"/>
      <c r="C24" s="132"/>
      <c r="D24" s="132"/>
      <c r="E24" s="132"/>
      <c r="F24" s="134"/>
      <c r="G24" s="89"/>
    </row>
    <row r="25" spans="1:7" ht="12.75">
      <c r="A25" s="715" t="str">
        <f>'Suivi GP'!A16</f>
        <v>8- Planifier, organiser et conduire une palanquée. </v>
      </c>
      <c r="B25" s="716"/>
      <c r="C25" s="716"/>
      <c r="D25" s="716"/>
      <c r="E25" s="716"/>
      <c r="F25" s="135">
        <v>10</v>
      </c>
      <c r="G25" s="115">
        <f>'Suivi GP'!H16</f>
        <v>0</v>
      </c>
    </row>
    <row r="26" spans="1:7" ht="12.75">
      <c r="A26" s="715" t="str">
        <f>'Suivi GP'!A17</f>
        <v>9- Assurer la sécurité surface. </v>
      </c>
      <c r="B26" s="716"/>
      <c r="C26" s="716"/>
      <c r="D26" s="716"/>
      <c r="E26" s="716"/>
      <c r="F26" s="135">
        <v>10</v>
      </c>
      <c r="G26" s="115">
        <f>'Suivi GP'!H17</f>
        <v>0</v>
      </c>
    </row>
    <row r="27" spans="1:7" ht="12.75">
      <c r="A27" s="715" t="str">
        <f>'Suivi GP'!A18</f>
        <v>10- Participer au matelotage. </v>
      </c>
      <c r="B27" s="716"/>
      <c r="C27" s="716"/>
      <c r="D27" s="716"/>
      <c r="E27" s="716"/>
      <c r="F27" s="135">
        <v>10</v>
      </c>
      <c r="G27" s="115">
        <f>'Suivi GP'!H18</f>
        <v>0</v>
      </c>
    </row>
    <row r="28" spans="1:7" ht="13.5" thickBot="1">
      <c r="A28" s="715" t="str">
        <f>'Suivi GP'!A19</f>
        <v>11-Baptème en milieu artificiel</v>
      </c>
      <c r="B28" s="716"/>
      <c r="C28" s="716"/>
      <c r="D28" s="716"/>
      <c r="E28" s="716"/>
      <c r="F28" s="135">
        <v>10</v>
      </c>
      <c r="G28" s="115">
        <f>'Suivi GP'!H19</f>
        <v>0</v>
      </c>
    </row>
    <row r="29" spans="1:7" ht="13.5" thickBot="1">
      <c r="A29" s="720" t="str">
        <f>'Suivi GP'!A20</f>
        <v>Moyenne</v>
      </c>
      <c r="B29" s="721"/>
      <c r="C29" s="721"/>
      <c r="D29" s="721"/>
      <c r="E29" s="721"/>
      <c r="F29" s="722"/>
      <c r="G29" s="139" t="e">
        <f>'Suivi GP'!H20</f>
        <v>#DIV/0!</v>
      </c>
    </row>
    <row r="30" spans="1:7" ht="12.75">
      <c r="A30" s="712" t="str">
        <f>'Suivi GP'!A21</f>
        <v>Module Connaissances Théoriques (à l’écrit) </v>
      </c>
      <c r="B30" s="713"/>
      <c r="C30" s="713"/>
      <c r="D30" s="713"/>
      <c r="E30" s="713"/>
      <c r="F30" s="133"/>
      <c r="G30" s="89"/>
    </row>
    <row r="31" spans="1:7" ht="12.75">
      <c r="A31" s="710" t="str">
        <f>'Suivi GP'!A22</f>
        <v>12- Flottabilité et équilibre   </v>
      </c>
      <c r="B31" s="711"/>
      <c r="C31" s="711"/>
      <c r="D31" s="711"/>
      <c r="E31" s="711"/>
      <c r="F31" s="127">
        <f>'Suivi GP'!D22</f>
        <v>8</v>
      </c>
      <c r="G31" s="115">
        <f>'Suivi GP'!H22</f>
        <v>0</v>
      </c>
    </row>
    <row r="32" spans="1:7" ht="12.75">
      <c r="A32" s="710" t="str">
        <f>'Suivi GP'!A23</f>
        <v>13-Physiopathologie</v>
      </c>
      <c r="B32" s="711"/>
      <c r="C32" s="711"/>
      <c r="D32" s="711"/>
      <c r="E32" s="711"/>
      <c r="F32" s="127">
        <f>'Suivi GP'!D23</f>
        <v>10</v>
      </c>
      <c r="G32" s="115">
        <f>'Suivi GP'!H23</f>
        <v>0</v>
      </c>
    </row>
    <row r="33" spans="1:7" ht="12.75">
      <c r="A33" s="710" t="str">
        <f>'Suivi GP'!A24</f>
        <v>14-Désaturation</v>
      </c>
      <c r="B33" s="711"/>
      <c r="C33" s="711"/>
      <c r="D33" s="711"/>
      <c r="E33" s="711"/>
      <c r="F33" s="127">
        <f>'Suivi GP'!D24</f>
        <v>8</v>
      </c>
      <c r="G33" s="115">
        <f>'Suivi GP'!H24</f>
        <v>0</v>
      </c>
    </row>
    <row r="34" spans="1:7" ht="12.75">
      <c r="A34" s="710" t="str">
        <f>'Suivi GP'!A25</f>
        <v>15-Organisation conduite palanquée</v>
      </c>
      <c r="B34" s="711"/>
      <c r="C34" s="711"/>
      <c r="D34" s="711"/>
      <c r="E34" s="711"/>
      <c r="F34" s="127">
        <f>'Suivi GP'!D25</f>
        <v>10</v>
      </c>
      <c r="G34" s="115">
        <f>'Suivi GP'!H25</f>
        <v>0</v>
      </c>
    </row>
    <row r="35" spans="1:7" ht="12.75">
      <c r="A35" s="710" t="str">
        <f>'Suivi GP'!A26</f>
        <v>16- Environnement institutionnel  </v>
      </c>
      <c r="B35" s="711"/>
      <c r="C35" s="711"/>
      <c r="D35" s="711"/>
      <c r="E35" s="711"/>
      <c r="F35" s="127">
        <f>'Suivi GP'!D26</f>
        <v>8</v>
      </c>
      <c r="G35" s="115">
        <f>'Suivi GP'!H26</f>
        <v>0</v>
      </c>
    </row>
    <row r="36" spans="1:7" ht="13.5" thickBot="1">
      <c r="A36" s="710" t="str">
        <f>'Suivi GP'!A27</f>
        <v>17-Matériels sous pression</v>
      </c>
      <c r="B36" s="711"/>
      <c r="C36" s="711"/>
      <c r="D36" s="711"/>
      <c r="E36" s="711"/>
      <c r="F36" s="127">
        <f>'Suivi GP'!D27</f>
        <v>8</v>
      </c>
      <c r="G36" s="115">
        <f>'Suivi GP'!H27</f>
        <v>0</v>
      </c>
    </row>
    <row r="37" spans="1:7" ht="13.5" thickBot="1">
      <c r="A37" s="702" t="str">
        <f>'Suivi GP'!A28</f>
        <v>Moyenne 10/20</v>
      </c>
      <c r="B37" s="703"/>
      <c r="C37" s="703"/>
      <c r="D37" s="703"/>
      <c r="E37" s="703"/>
      <c r="F37" s="704"/>
      <c r="G37" s="139" t="e">
        <f>'Suivi GP'!H28</f>
        <v>#DIV/0!</v>
      </c>
    </row>
    <row r="38" spans="1:7" ht="13.5" thickBot="1">
      <c r="A38" s="736" t="str">
        <f>'Suivi GP'!A29</f>
        <v>Moyenne générale</v>
      </c>
      <c r="B38" s="737"/>
      <c r="C38" s="737"/>
      <c r="D38" s="737"/>
      <c r="E38" s="738"/>
      <c r="F38" s="88">
        <v>10</v>
      </c>
      <c r="G38" s="48" t="e">
        <f>'Suivi GP'!H29</f>
        <v>#DIV/0!</v>
      </c>
    </row>
    <row r="39" spans="1:8" ht="12.75" thickBot="1">
      <c r="A39" s="81"/>
      <c r="B39" s="33"/>
      <c r="C39" s="33"/>
      <c r="D39" s="33"/>
      <c r="E39" s="33"/>
      <c r="F39" s="33"/>
      <c r="G39" s="82"/>
      <c r="H39" s="13"/>
    </row>
    <row r="40" spans="1:7" ht="12">
      <c r="A40" s="73"/>
      <c r="B40" s="74"/>
      <c r="C40" s="74"/>
      <c r="D40" s="74"/>
      <c r="E40" s="74"/>
      <c r="F40" s="74"/>
      <c r="G40" s="75"/>
    </row>
    <row r="41" spans="1:7" ht="12.75">
      <c r="A41" s="527" t="s">
        <v>42</v>
      </c>
      <c r="B41" s="528"/>
      <c r="C41" s="529" t="str">
        <f>'Tableau de bord'!D3</f>
        <v>xxxxxxxxxxxxxxxxxxxxxxxx</v>
      </c>
      <c r="D41" s="529"/>
      <c r="E41" s="537" t="str">
        <f>'Tableau de bord'!D2</f>
        <v>xxxxxxxxxxxxxxxxxxxxxxxx</v>
      </c>
      <c r="F41" s="537"/>
      <c r="G41" s="538"/>
    </row>
    <row r="42" spans="1:7" ht="12">
      <c r="A42" s="555" t="s">
        <v>43</v>
      </c>
      <c r="B42" s="556"/>
      <c r="C42" s="556"/>
      <c r="D42" s="556"/>
      <c r="E42" s="556"/>
      <c r="F42" s="556"/>
      <c r="G42" s="557"/>
    </row>
    <row r="43" spans="1:7" ht="12">
      <c r="A43" s="555"/>
      <c r="B43" s="556"/>
      <c r="C43" s="556"/>
      <c r="D43" s="556"/>
      <c r="E43" s="556"/>
      <c r="F43" s="556"/>
      <c r="G43" s="557"/>
    </row>
    <row r="44" spans="1:7" ht="12.75">
      <c r="A44" s="78" t="s">
        <v>44</v>
      </c>
      <c r="B44" s="50" t="s">
        <v>71</v>
      </c>
      <c r="C44" s="528" t="s">
        <v>3</v>
      </c>
      <c r="D44" s="528"/>
      <c r="E44" s="528" t="s">
        <v>4</v>
      </c>
      <c r="F44" s="528"/>
      <c r="G44" s="80" t="s">
        <v>5</v>
      </c>
    </row>
    <row r="45" spans="1:7" ht="12">
      <c r="A45" s="81"/>
      <c r="B45" s="33"/>
      <c r="C45" s="33"/>
      <c r="D45" s="33"/>
      <c r="E45" s="33"/>
      <c r="F45" s="33"/>
      <c r="G45" s="82"/>
    </row>
    <row r="46" spans="1:7" ht="22.5">
      <c r="A46" s="561" t="str">
        <f>'Tableau de bord'!D4</f>
        <v>xxxxxxxxxxxxxxxxxxxxxxxx</v>
      </c>
      <c r="B46" s="83" t="str">
        <f>'Tableau de bord'!D5</f>
        <v>xxxxxxxxxxxxxxxxxxxxxxxx</v>
      </c>
      <c r="C46" s="562" t="str">
        <f>'Tableau de bord'!D6</f>
        <v>xxxxxxxxxxxxxxxxxxxxxxxx</v>
      </c>
      <c r="D46" s="562"/>
      <c r="E46" s="562" t="str">
        <f>'Tableau de bord'!D7</f>
        <v>xxxxxxxxxxxxxxxxxxxxxxxx</v>
      </c>
      <c r="F46" s="562"/>
      <c r="G46" s="84" t="str">
        <f>'Tableau de bord'!D8</f>
        <v>xxxxxxxxxxxxxxxxxxxxxxxx</v>
      </c>
    </row>
    <row r="47" spans="1:7" ht="12">
      <c r="A47" s="561"/>
      <c r="B47" s="33"/>
      <c r="C47" s="33"/>
      <c r="D47" s="33"/>
      <c r="E47" s="33"/>
      <c r="F47" s="33"/>
      <c r="G47" s="82"/>
    </row>
    <row r="48" spans="1:7" ht="12">
      <c r="A48" s="81"/>
      <c r="B48" s="33"/>
      <c r="C48" s="33"/>
      <c r="D48" s="33"/>
      <c r="E48" s="33"/>
      <c r="F48" s="33"/>
      <c r="G48" s="82"/>
    </row>
    <row r="49" spans="1:7" ht="12.75">
      <c r="A49" s="85"/>
      <c r="B49" s="33"/>
      <c r="C49" s="33"/>
      <c r="D49" s="33"/>
      <c r="E49" s="33"/>
      <c r="F49" s="33"/>
      <c r="G49" s="82"/>
    </row>
    <row r="50" spans="1:7" ht="12">
      <c r="A50" s="81"/>
      <c r="B50" s="33"/>
      <c r="C50" s="33"/>
      <c r="D50" s="33"/>
      <c r="E50" s="33"/>
      <c r="F50" s="33"/>
      <c r="G50" s="82"/>
    </row>
    <row r="51" spans="1:7" ht="12.75" thickBot="1">
      <c r="A51" s="86"/>
      <c r="B51" s="76"/>
      <c r="C51" s="76"/>
      <c r="D51" s="76"/>
      <c r="E51" s="76"/>
      <c r="F51" s="76"/>
      <c r="G51" s="77"/>
    </row>
    <row r="54" ht="12.75">
      <c r="A54" s="305" t="s">
        <v>163</v>
      </c>
    </row>
  </sheetData>
  <sheetProtection sheet="1"/>
  <mergeCells count="48">
    <mergeCell ref="A1:A4"/>
    <mergeCell ref="B1:G4"/>
    <mergeCell ref="A5:G5"/>
    <mergeCell ref="A7:B7"/>
    <mergeCell ref="C7:D7"/>
    <mergeCell ref="E7:G7"/>
    <mergeCell ref="A8:B8"/>
    <mergeCell ref="C8:D8"/>
    <mergeCell ref="E8:G8"/>
    <mergeCell ref="A9:B9"/>
    <mergeCell ref="A10:B10"/>
    <mergeCell ref="C10:D10"/>
    <mergeCell ref="F10:G10"/>
    <mergeCell ref="A11:G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F23"/>
    <mergeCell ref="A25:E25"/>
    <mergeCell ref="A26:E26"/>
    <mergeCell ref="A27:E27"/>
    <mergeCell ref="A28:E28"/>
    <mergeCell ref="A29:F29"/>
    <mergeCell ref="A30:E30"/>
    <mergeCell ref="E44:F44"/>
    <mergeCell ref="A31:E31"/>
    <mergeCell ref="A32:E32"/>
    <mergeCell ref="A33:E33"/>
    <mergeCell ref="A34:E34"/>
    <mergeCell ref="A35:E35"/>
    <mergeCell ref="A36:E36"/>
    <mergeCell ref="A46:A47"/>
    <mergeCell ref="C46:D46"/>
    <mergeCell ref="E46:F46"/>
    <mergeCell ref="E41:G41"/>
    <mergeCell ref="A37:F37"/>
    <mergeCell ref="A38:E38"/>
    <mergeCell ref="A41:B41"/>
    <mergeCell ref="C41:D41"/>
    <mergeCell ref="A42:G43"/>
    <mergeCell ref="C44:D44"/>
  </mergeCells>
  <hyperlinks>
    <hyperlink ref="A54" location="'Suivi GP'!A1" display="Suivi GP"/>
  </hyperlinks>
  <printOptions/>
  <pageMargins left="0.39375" right="0.39375" top="0.39375" bottom="0.9840277777777777" header="0.5118055555555555" footer="0.5118055555555555"/>
  <pageSetup fitToHeight="1" fitToWidth="1" horizontalDpi="300" verticalDpi="300" orientation="portrait" paperSize="9" scale="82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54"/>
  <sheetViews>
    <sheetView zoomScale="90" zoomScaleNormal="90" zoomScalePageLayoutView="0" workbookViewId="0" topLeftCell="A2">
      <selection activeCell="C41" sqref="C41:G41"/>
    </sheetView>
  </sheetViews>
  <sheetFormatPr defaultColWidth="9.140625" defaultRowHeight="12.75"/>
  <cols>
    <col min="1" max="1" width="12.57421875" style="23" customWidth="1"/>
    <col min="2" max="2" width="15.57421875" style="23" customWidth="1"/>
    <col min="3" max="6" width="10.57421875" style="23" customWidth="1"/>
    <col min="7" max="7" width="20.57421875" style="23" customWidth="1"/>
    <col min="8" max="16384" width="9.140625" style="23" customWidth="1"/>
  </cols>
  <sheetData>
    <row r="1" spans="1:7" ht="12.75" customHeight="1">
      <c r="A1" s="731" t="s">
        <v>34</v>
      </c>
      <c r="B1" s="586" t="s">
        <v>133</v>
      </c>
      <c r="C1" s="587"/>
      <c r="D1" s="587"/>
      <c r="E1" s="587"/>
      <c r="F1" s="587"/>
      <c r="G1" s="588"/>
    </row>
    <row r="2" spans="1:7" ht="12.75" customHeight="1">
      <c r="A2" s="732"/>
      <c r="B2" s="589"/>
      <c r="C2" s="590"/>
      <c r="D2" s="590"/>
      <c r="E2" s="590"/>
      <c r="F2" s="590"/>
      <c r="G2" s="591"/>
    </row>
    <row r="3" spans="1:7" ht="12.75" customHeight="1">
      <c r="A3" s="732"/>
      <c r="B3" s="589"/>
      <c r="C3" s="590"/>
      <c r="D3" s="590"/>
      <c r="E3" s="590"/>
      <c r="F3" s="590"/>
      <c r="G3" s="591"/>
    </row>
    <row r="4" spans="1:7" ht="12.75" customHeight="1" thickBot="1">
      <c r="A4" s="733"/>
      <c r="B4" s="592"/>
      <c r="C4" s="593"/>
      <c r="D4" s="593"/>
      <c r="E4" s="593"/>
      <c r="F4" s="593"/>
      <c r="G4" s="594"/>
    </row>
    <row r="5" spans="1:7" ht="30" customHeight="1" thickBot="1">
      <c r="A5" s="583" t="s">
        <v>70</v>
      </c>
      <c r="B5" s="584"/>
      <c r="C5" s="584"/>
      <c r="D5" s="584"/>
      <c r="E5" s="584"/>
      <c r="F5" s="584"/>
      <c r="G5" s="585"/>
    </row>
    <row r="6" spans="1:7" ht="18.75" customHeight="1">
      <c r="A6" s="91"/>
      <c r="B6" s="71"/>
      <c r="C6" s="71"/>
      <c r="D6" s="71"/>
      <c r="E6" s="71"/>
      <c r="F6" s="71"/>
      <c r="G6" s="92"/>
    </row>
    <row r="7" spans="1:7" ht="24" customHeight="1">
      <c r="A7" s="531" t="s">
        <v>35</v>
      </c>
      <c r="B7" s="532"/>
      <c r="C7" s="714">
        <f>'Liste candidats'!B43</f>
        <v>0</v>
      </c>
      <c r="D7" s="714"/>
      <c r="E7" s="629">
        <f>'Liste candidats'!C43</f>
        <v>0</v>
      </c>
      <c r="F7" s="629"/>
      <c r="G7" s="630"/>
    </row>
    <row r="8" spans="1:7" ht="24.75" customHeight="1">
      <c r="A8" s="531" t="s">
        <v>36</v>
      </c>
      <c r="B8" s="532"/>
      <c r="C8" s="666">
        <f>'Liste candidats'!D43</f>
        <v>0</v>
      </c>
      <c r="D8" s="666"/>
      <c r="E8" s="725">
        <f>'Liste candidats'!E43</f>
        <v>0</v>
      </c>
      <c r="F8" s="725"/>
      <c r="G8" s="726"/>
    </row>
    <row r="9" spans="1:7" ht="24" customHeight="1">
      <c r="A9" s="531" t="s">
        <v>37</v>
      </c>
      <c r="B9" s="532"/>
      <c r="C9" s="197">
        <f>'Liste candidats'!H43</f>
        <v>0</v>
      </c>
      <c r="D9" s="189"/>
      <c r="E9" s="189"/>
      <c r="F9" s="189"/>
      <c r="G9" s="190"/>
    </row>
    <row r="10" spans="1:7" ht="23.25" customHeight="1">
      <c r="A10" s="650" t="s">
        <v>38</v>
      </c>
      <c r="B10" s="651"/>
      <c r="C10" s="629">
        <f>'Liste candidats'!F43</f>
        <v>0</v>
      </c>
      <c r="D10" s="629"/>
      <c r="E10" s="60" t="s">
        <v>39</v>
      </c>
      <c r="F10" s="629">
        <f>'Liste candidats'!G43</f>
        <v>0</v>
      </c>
      <c r="G10" s="630"/>
    </row>
    <row r="11" spans="1:7" ht="12.75" customHeight="1">
      <c r="A11" s="652" t="s">
        <v>66</v>
      </c>
      <c r="B11" s="653"/>
      <c r="C11" s="653"/>
      <c r="D11" s="653"/>
      <c r="E11" s="653"/>
      <c r="F11" s="653"/>
      <c r="G11" s="654"/>
    </row>
    <row r="12" spans="1:7" ht="21.75" customHeight="1" thickBot="1">
      <c r="A12" s="652"/>
      <c r="B12" s="653"/>
      <c r="C12" s="653"/>
      <c r="D12" s="653"/>
      <c r="E12" s="653"/>
      <c r="F12" s="653"/>
      <c r="G12" s="654"/>
    </row>
    <row r="13" spans="1:7" ht="32.25" customHeight="1" thickBot="1">
      <c r="A13" s="729"/>
      <c r="B13" s="730"/>
      <c r="C13" s="730"/>
      <c r="D13" s="730"/>
      <c r="E13" s="730"/>
      <c r="F13" s="137" t="s">
        <v>135</v>
      </c>
      <c r="G13" s="136" t="s">
        <v>54</v>
      </c>
    </row>
    <row r="14" spans="1:7" ht="16.5" customHeight="1">
      <c r="A14" s="727" t="str">
        <f>'Suivi GP'!A5</f>
        <v>Module Capacités Physiques </v>
      </c>
      <c r="B14" s="728"/>
      <c r="C14" s="728"/>
      <c r="D14" s="728"/>
      <c r="E14" s="728"/>
      <c r="F14" s="126"/>
      <c r="G14" s="126"/>
    </row>
    <row r="15" spans="1:7" ht="18" customHeight="1">
      <c r="A15" s="708" t="str">
        <f>'Suivi GP'!A6</f>
        <v>1-  500m capelé (F/ NF). </v>
      </c>
      <c r="B15" s="709"/>
      <c r="C15" s="709"/>
      <c r="D15" s="709"/>
      <c r="E15" s="709"/>
      <c r="F15" s="127" t="str">
        <f>'Suivi GP'!D6</f>
        <v>Fait</v>
      </c>
      <c r="G15" s="129">
        <f>'Suivi GP'!I6</f>
        <v>0</v>
      </c>
    </row>
    <row r="16" spans="1:7" ht="16.5" customHeight="1">
      <c r="A16" s="708" t="str">
        <f>'Suivi GP'!A7</f>
        <v>2-  Sauvetage mannequin (F/ NF). </v>
      </c>
      <c r="B16" s="709"/>
      <c r="C16" s="709"/>
      <c r="D16" s="709"/>
      <c r="E16" s="709"/>
      <c r="F16" s="127" t="str">
        <f>'Suivi GP'!D7</f>
        <v>Fait</v>
      </c>
      <c r="G16" s="129">
        <f>'Suivi GP'!I7</f>
        <v>0</v>
      </c>
    </row>
    <row r="17" spans="1:7" ht="13.5" thickBot="1">
      <c r="A17" s="734" t="str">
        <f>'Suivi GP'!A8</f>
        <v>3-  Apnée 10m (F/ NF). </v>
      </c>
      <c r="B17" s="735"/>
      <c r="C17" s="735"/>
      <c r="D17" s="735"/>
      <c r="E17" s="735"/>
      <c r="F17" s="128" t="str">
        <f>'Suivi GP'!D8</f>
        <v>Fait</v>
      </c>
      <c r="G17" s="129">
        <f>'Suivi GP'!I8</f>
        <v>0</v>
      </c>
    </row>
    <row r="18" spans="1:7" ht="12.75">
      <c r="A18" s="727" t="str">
        <f>'Suivi GP'!A9</f>
        <v>Module Savoir-faire techniques  </v>
      </c>
      <c r="B18" s="728"/>
      <c r="C18" s="728"/>
      <c r="D18" s="728"/>
      <c r="E18" s="728"/>
      <c r="F18" s="131"/>
      <c r="G18" s="89"/>
    </row>
    <row r="19" spans="1:7" ht="12.75">
      <c r="A19" s="708" t="str">
        <f>'Suivi GP'!A10</f>
        <v>4-Descendre en palanquée et en pleine eau dans l’espace 0-40m. </v>
      </c>
      <c r="B19" s="709"/>
      <c r="C19" s="709"/>
      <c r="D19" s="709"/>
      <c r="E19" s="709"/>
      <c r="F19" s="127">
        <f>'Suivi GP'!D10</f>
        <v>10</v>
      </c>
      <c r="G19" s="115">
        <f>'Suivi GP'!I10</f>
        <v>0</v>
      </c>
    </row>
    <row r="20" spans="1:7" ht="12.75">
      <c r="A20" s="708" t="str">
        <f>'Suivi GP'!A11</f>
        <v>5-LRE+VDM 35 M</v>
      </c>
      <c r="B20" s="709"/>
      <c r="C20" s="709"/>
      <c r="D20" s="709"/>
      <c r="E20" s="709"/>
      <c r="F20" s="127">
        <f>'Suivi GP'!D11</f>
        <v>10</v>
      </c>
      <c r="G20" s="115">
        <f>'Suivi GP'!I11</f>
        <v>0</v>
      </c>
    </row>
    <row r="21" spans="1:7" ht="12.75">
      <c r="A21" s="708" t="str">
        <f>'Suivi GP'!A12</f>
        <v>6-Stabilisation+signes 35 M</v>
      </c>
      <c r="B21" s="709"/>
      <c r="C21" s="709"/>
      <c r="D21" s="709"/>
      <c r="E21" s="709"/>
      <c r="F21" s="127">
        <f>'Suivi GP'!D12</f>
        <v>10</v>
      </c>
      <c r="G21" s="115">
        <f>'Suivi GP'!I12</f>
        <v>0</v>
      </c>
    </row>
    <row r="22" spans="1:7" ht="12.75" customHeight="1" thickBot="1">
      <c r="A22" s="723" t="str">
        <f>'Suivi GP'!A13:C13</f>
        <v>7-Assistance 35 m</v>
      </c>
      <c r="B22" s="724"/>
      <c r="C22" s="724"/>
      <c r="D22" s="724"/>
      <c r="E22" s="724"/>
      <c r="F22" s="128">
        <f>'Suivi GP'!D13</f>
        <v>10</v>
      </c>
      <c r="G22" s="48">
        <f>'Suivi GP'!I13</f>
        <v>0</v>
      </c>
    </row>
    <row r="23" spans="1:7" ht="12.75" customHeight="1" thickBot="1">
      <c r="A23" s="717" t="str">
        <f>'Suivi GP'!A14:D14</f>
        <v>Moyenne</v>
      </c>
      <c r="B23" s="718"/>
      <c r="C23" s="718"/>
      <c r="D23" s="718"/>
      <c r="E23" s="718"/>
      <c r="F23" s="719"/>
      <c r="G23" s="139" t="e">
        <f>'Suivi GP'!I14</f>
        <v>#DIV/0!</v>
      </c>
    </row>
    <row r="24" spans="1:7" ht="12.75">
      <c r="A24" s="138" t="str">
        <f>'Suivi GP'!A15</f>
        <v>Module Conduite de palanquée </v>
      </c>
      <c r="B24" s="132"/>
      <c r="C24" s="132"/>
      <c r="D24" s="132"/>
      <c r="E24" s="132"/>
      <c r="F24" s="134"/>
      <c r="G24" s="89"/>
    </row>
    <row r="25" spans="1:7" ht="12.75">
      <c r="A25" s="715" t="str">
        <f>'Suivi GP'!A16</f>
        <v>8- Planifier, organiser et conduire une palanquée. </v>
      </c>
      <c r="B25" s="716"/>
      <c r="C25" s="716"/>
      <c r="D25" s="716"/>
      <c r="E25" s="716"/>
      <c r="F25" s="135">
        <v>10</v>
      </c>
      <c r="G25" s="115">
        <f>'Suivi GP'!I16</f>
        <v>0</v>
      </c>
    </row>
    <row r="26" spans="1:7" ht="12.75">
      <c r="A26" s="715" t="str">
        <f>'Suivi GP'!A17</f>
        <v>9- Assurer la sécurité surface. </v>
      </c>
      <c r="B26" s="716"/>
      <c r="C26" s="716"/>
      <c r="D26" s="716"/>
      <c r="E26" s="716"/>
      <c r="F26" s="135">
        <v>10</v>
      </c>
      <c r="G26" s="115">
        <f>'Suivi GP'!I17</f>
        <v>0</v>
      </c>
    </row>
    <row r="27" spans="1:7" ht="12.75">
      <c r="A27" s="715" t="str">
        <f>'Suivi GP'!A18</f>
        <v>10- Participer au matelotage. </v>
      </c>
      <c r="B27" s="716"/>
      <c r="C27" s="716"/>
      <c r="D27" s="716"/>
      <c r="E27" s="716"/>
      <c r="F27" s="135">
        <v>10</v>
      </c>
      <c r="G27" s="115">
        <f>'Suivi GP'!I18</f>
        <v>0</v>
      </c>
    </row>
    <row r="28" spans="1:7" ht="13.5" thickBot="1">
      <c r="A28" s="715" t="str">
        <f>'Suivi GP'!A19</f>
        <v>11-Baptème en milieu artificiel</v>
      </c>
      <c r="B28" s="716"/>
      <c r="C28" s="716"/>
      <c r="D28" s="716"/>
      <c r="E28" s="716"/>
      <c r="F28" s="135">
        <v>10</v>
      </c>
      <c r="G28" s="115">
        <f>'Suivi GP'!I19</f>
        <v>0</v>
      </c>
    </row>
    <row r="29" spans="1:7" ht="13.5" thickBot="1">
      <c r="A29" s="720" t="str">
        <f>'Suivi GP'!A20</f>
        <v>Moyenne</v>
      </c>
      <c r="B29" s="721"/>
      <c r="C29" s="721"/>
      <c r="D29" s="721"/>
      <c r="E29" s="721"/>
      <c r="F29" s="722"/>
      <c r="G29" s="139" t="e">
        <f>'Suivi GP'!I20</f>
        <v>#DIV/0!</v>
      </c>
    </row>
    <row r="30" spans="1:7" ht="12.75">
      <c r="A30" s="712" t="str">
        <f>'Suivi GP'!A21</f>
        <v>Module Connaissances Théoriques (à l’écrit) </v>
      </c>
      <c r="B30" s="713"/>
      <c r="C30" s="713"/>
      <c r="D30" s="713"/>
      <c r="E30" s="713"/>
      <c r="F30" s="133"/>
      <c r="G30" s="89"/>
    </row>
    <row r="31" spans="1:7" ht="12.75">
      <c r="A31" s="710" t="str">
        <f>'Suivi GP'!A22</f>
        <v>12- Flottabilité et équilibre   </v>
      </c>
      <c r="B31" s="711"/>
      <c r="C31" s="711"/>
      <c r="D31" s="711"/>
      <c r="E31" s="711"/>
      <c r="F31" s="127">
        <f>'Suivi GP'!D22</f>
        <v>8</v>
      </c>
      <c r="G31" s="115">
        <f>'Suivi GP'!I22</f>
        <v>0</v>
      </c>
    </row>
    <row r="32" spans="1:7" ht="12.75">
      <c r="A32" s="710" t="str">
        <f>'Suivi GP'!A23</f>
        <v>13-Physiopathologie</v>
      </c>
      <c r="B32" s="711"/>
      <c r="C32" s="711"/>
      <c r="D32" s="711"/>
      <c r="E32" s="711"/>
      <c r="F32" s="127">
        <f>'Suivi GP'!D23</f>
        <v>10</v>
      </c>
      <c r="G32" s="115">
        <f>'Suivi GP'!I23</f>
        <v>0</v>
      </c>
    </row>
    <row r="33" spans="1:7" ht="12.75">
      <c r="A33" s="710" t="str">
        <f>'Suivi GP'!A24</f>
        <v>14-Désaturation</v>
      </c>
      <c r="B33" s="711"/>
      <c r="C33" s="711"/>
      <c r="D33" s="711"/>
      <c r="E33" s="711"/>
      <c r="F33" s="127">
        <f>'Suivi GP'!D24</f>
        <v>8</v>
      </c>
      <c r="G33" s="115">
        <f>'Suivi GP'!I24</f>
        <v>0</v>
      </c>
    </row>
    <row r="34" spans="1:7" ht="12.75">
      <c r="A34" s="710" t="str">
        <f>'Suivi GP'!A25</f>
        <v>15-Organisation conduite palanquée</v>
      </c>
      <c r="B34" s="711"/>
      <c r="C34" s="711"/>
      <c r="D34" s="711"/>
      <c r="E34" s="711"/>
      <c r="F34" s="127">
        <f>'Suivi GP'!D25</f>
        <v>10</v>
      </c>
      <c r="G34" s="115">
        <f>'Suivi GP'!I25</f>
        <v>0</v>
      </c>
    </row>
    <row r="35" spans="1:7" ht="12.75">
      <c r="A35" s="710" t="str">
        <f>'Suivi GP'!A26</f>
        <v>16- Environnement institutionnel  </v>
      </c>
      <c r="B35" s="711"/>
      <c r="C35" s="711"/>
      <c r="D35" s="711"/>
      <c r="E35" s="711"/>
      <c r="F35" s="127">
        <f>'Suivi GP'!D26</f>
        <v>8</v>
      </c>
      <c r="G35" s="115">
        <f>'Suivi GP'!I26</f>
        <v>0</v>
      </c>
    </row>
    <row r="36" spans="1:7" ht="13.5" thickBot="1">
      <c r="A36" s="710" t="str">
        <f>'Suivi GP'!A27</f>
        <v>17-Matériels sous pression</v>
      </c>
      <c r="B36" s="711"/>
      <c r="C36" s="711"/>
      <c r="D36" s="711"/>
      <c r="E36" s="711"/>
      <c r="F36" s="127">
        <f>'Suivi GP'!D27</f>
        <v>8</v>
      </c>
      <c r="G36" s="115">
        <f>'Suivi GP'!I27</f>
        <v>0</v>
      </c>
    </row>
    <row r="37" spans="1:7" ht="13.5" thickBot="1">
      <c r="A37" s="702" t="str">
        <f>'Suivi GP'!A28</f>
        <v>Moyenne 10/20</v>
      </c>
      <c r="B37" s="703"/>
      <c r="C37" s="703"/>
      <c r="D37" s="703"/>
      <c r="E37" s="703"/>
      <c r="F37" s="704"/>
      <c r="G37" s="139" t="e">
        <f>'Suivi GP'!I28</f>
        <v>#DIV/0!</v>
      </c>
    </row>
    <row r="38" spans="1:7" ht="13.5" thickBot="1">
      <c r="A38" s="705" t="str">
        <f>'Suivi GP'!A29</f>
        <v>Moyenne générale</v>
      </c>
      <c r="B38" s="706"/>
      <c r="C38" s="706"/>
      <c r="D38" s="706"/>
      <c r="E38" s="707"/>
      <c r="F38" s="88">
        <v>10</v>
      </c>
      <c r="G38" s="48" t="e">
        <f>'Suivi GP'!I29</f>
        <v>#DIV/0!</v>
      </c>
    </row>
    <row r="39" spans="1:8" ht="12.75" thickBot="1">
      <c r="A39" s="81"/>
      <c r="B39" s="33"/>
      <c r="C39" s="33"/>
      <c r="D39" s="33"/>
      <c r="E39" s="33"/>
      <c r="F39" s="33"/>
      <c r="G39" s="82"/>
      <c r="H39" s="13"/>
    </row>
    <row r="40" spans="1:7" ht="12">
      <c r="A40" s="73"/>
      <c r="B40" s="74"/>
      <c r="C40" s="74"/>
      <c r="D40" s="74"/>
      <c r="E40" s="74"/>
      <c r="F40" s="74"/>
      <c r="G40" s="75"/>
    </row>
    <row r="41" spans="1:7" ht="12.75">
      <c r="A41" s="527" t="s">
        <v>42</v>
      </c>
      <c r="B41" s="528"/>
      <c r="C41" s="529" t="str">
        <f>'Tableau de bord'!D3</f>
        <v>xxxxxxxxxxxxxxxxxxxxxxxx</v>
      </c>
      <c r="D41" s="529"/>
      <c r="E41" s="537" t="str">
        <f>'Tableau de bord'!D2</f>
        <v>xxxxxxxxxxxxxxxxxxxxxxxx</v>
      </c>
      <c r="F41" s="537"/>
      <c r="G41" s="538"/>
    </row>
    <row r="42" spans="1:7" ht="12">
      <c r="A42" s="555" t="s">
        <v>43</v>
      </c>
      <c r="B42" s="556"/>
      <c r="C42" s="556"/>
      <c r="D42" s="556"/>
      <c r="E42" s="556"/>
      <c r="F42" s="556"/>
      <c r="G42" s="557"/>
    </row>
    <row r="43" spans="1:7" ht="12">
      <c r="A43" s="555"/>
      <c r="B43" s="556"/>
      <c r="C43" s="556"/>
      <c r="D43" s="556"/>
      <c r="E43" s="556"/>
      <c r="F43" s="556"/>
      <c r="G43" s="557"/>
    </row>
    <row r="44" spans="1:7" ht="12.75">
      <c r="A44" s="78" t="s">
        <v>44</v>
      </c>
      <c r="B44" s="50" t="s">
        <v>71</v>
      </c>
      <c r="C44" s="528" t="s">
        <v>3</v>
      </c>
      <c r="D44" s="528"/>
      <c r="E44" s="528" t="s">
        <v>4</v>
      </c>
      <c r="F44" s="528"/>
      <c r="G44" s="80" t="s">
        <v>5</v>
      </c>
    </row>
    <row r="45" spans="1:7" ht="12">
      <c r="A45" s="81"/>
      <c r="B45" s="33"/>
      <c r="C45" s="33"/>
      <c r="D45" s="33"/>
      <c r="E45" s="33"/>
      <c r="F45" s="33"/>
      <c r="G45" s="82"/>
    </row>
    <row r="46" spans="1:7" ht="22.5">
      <c r="A46" s="561" t="str">
        <f>'Tableau de bord'!D4</f>
        <v>xxxxxxxxxxxxxxxxxxxxxxxx</v>
      </c>
      <c r="B46" s="83" t="str">
        <f>'Tableau de bord'!D5</f>
        <v>xxxxxxxxxxxxxxxxxxxxxxxx</v>
      </c>
      <c r="C46" s="562" t="str">
        <f>'Tableau de bord'!D6</f>
        <v>xxxxxxxxxxxxxxxxxxxxxxxx</v>
      </c>
      <c r="D46" s="562"/>
      <c r="E46" s="562" t="str">
        <f>'Tableau de bord'!D7</f>
        <v>xxxxxxxxxxxxxxxxxxxxxxxx</v>
      </c>
      <c r="F46" s="562"/>
      <c r="G46" s="84" t="str">
        <f>'Tableau de bord'!D8</f>
        <v>xxxxxxxxxxxxxxxxxxxxxxxx</v>
      </c>
    </row>
    <row r="47" spans="1:7" ht="12">
      <c r="A47" s="561"/>
      <c r="B47" s="33"/>
      <c r="C47" s="33"/>
      <c r="D47" s="33"/>
      <c r="E47" s="33"/>
      <c r="F47" s="33"/>
      <c r="G47" s="82"/>
    </row>
    <row r="48" spans="1:7" ht="12">
      <c r="A48" s="81"/>
      <c r="B48" s="33"/>
      <c r="C48" s="33"/>
      <c r="D48" s="33"/>
      <c r="E48" s="33"/>
      <c r="F48" s="33"/>
      <c r="G48" s="82"/>
    </row>
    <row r="49" spans="1:7" ht="12.75">
      <c r="A49" s="85"/>
      <c r="B49" s="33"/>
      <c r="C49" s="33"/>
      <c r="D49" s="33"/>
      <c r="E49" s="33"/>
      <c r="F49" s="33"/>
      <c r="G49" s="82"/>
    </row>
    <row r="50" spans="1:7" ht="12">
      <c r="A50" s="81"/>
      <c r="B50" s="33"/>
      <c r="C50" s="33"/>
      <c r="D50" s="33"/>
      <c r="E50" s="33"/>
      <c r="F50" s="33"/>
      <c r="G50" s="82"/>
    </row>
    <row r="51" spans="1:7" ht="12.75" thickBot="1">
      <c r="A51" s="86"/>
      <c r="B51" s="76"/>
      <c r="C51" s="76"/>
      <c r="D51" s="76"/>
      <c r="E51" s="76"/>
      <c r="F51" s="76"/>
      <c r="G51" s="77"/>
    </row>
    <row r="54" ht="12.75">
      <c r="A54" s="305" t="s">
        <v>163</v>
      </c>
    </row>
  </sheetData>
  <sheetProtection sheet="1"/>
  <mergeCells count="48">
    <mergeCell ref="A1:A4"/>
    <mergeCell ref="B1:G4"/>
    <mergeCell ref="A5:G5"/>
    <mergeCell ref="A7:B7"/>
    <mergeCell ref="C7:D7"/>
    <mergeCell ref="E7:G7"/>
    <mergeCell ref="A8:B8"/>
    <mergeCell ref="C8:D8"/>
    <mergeCell ref="E8:G8"/>
    <mergeCell ref="A9:B9"/>
    <mergeCell ref="A10:B10"/>
    <mergeCell ref="C10:D10"/>
    <mergeCell ref="F10:G10"/>
    <mergeCell ref="A11:G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F23"/>
    <mergeCell ref="A25:E25"/>
    <mergeCell ref="A26:E26"/>
    <mergeCell ref="A27:E27"/>
    <mergeCell ref="A28:E28"/>
    <mergeCell ref="A29:F29"/>
    <mergeCell ref="A30:E30"/>
    <mergeCell ref="E44:F44"/>
    <mergeCell ref="A31:E31"/>
    <mergeCell ref="A32:E32"/>
    <mergeCell ref="A33:E33"/>
    <mergeCell ref="A34:E34"/>
    <mergeCell ref="A35:E35"/>
    <mergeCell ref="A36:E36"/>
    <mergeCell ref="A46:A47"/>
    <mergeCell ref="C46:D46"/>
    <mergeCell ref="E46:F46"/>
    <mergeCell ref="E41:G41"/>
    <mergeCell ref="A37:F37"/>
    <mergeCell ref="A38:E38"/>
    <mergeCell ref="A41:B41"/>
    <mergeCell ref="C41:D41"/>
    <mergeCell ref="A42:G43"/>
    <mergeCell ref="C44:D44"/>
  </mergeCells>
  <hyperlinks>
    <hyperlink ref="A54" location="'Suivi GP'!A1" display="Suivi GP"/>
  </hyperlinks>
  <printOptions/>
  <pageMargins left="0.39375" right="0.39375" top="0.39375" bottom="0.9840277777777777" header="0.5118055555555555" footer="0.5118055555555555"/>
  <pageSetup fitToHeight="1" fitToWidth="1" horizontalDpi="300" verticalDpi="300" orientation="portrait" paperSize="9" scale="82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54"/>
  <sheetViews>
    <sheetView zoomScale="90" zoomScaleNormal="90" zoomScalePageLayoutView="0" workbookViewId="0" topLeftCell="A1">
      <selection activeCell="J10" sqref="J10"/>
    </sheetView>
  </sheetViews>
  <sheetFormatPr defaultColWidth="9.140625" defaultRowHeight="12.75"/>
  <cols>
    <col min="1" max="1" width="12.57421875" style="23" customWidth="1"/>
    <col min="2" max="2" width="15.57421875" style="23" customWidth="1"/>
    <col min="3" max="6" width="10.57421875" style="23" customWidth="1"/>
    <col min="7" max="7" width="20.57421875" style="23" customWidth="1"/>
    <col min="8" max="16384" width="9.140625" style="23" customWidth="1"/>
  </cols>
  <sheetData>
    <row r="1" spans="1:7" ht="12.75" customHeight="1">
      <c r="A1" s="731" t="s">
        <v>34</v>
      </c>
      <c r="B1" s="586" t="s">
        <v>133</v>
      </c>
      <c r="C1" s="587"/>
      <c r="D1" s="587"/>
      <c r="E1" s="587"/>
      <c r="F1" s="587"/>
      <c r="G1" s="588"/>
    </row>
    <row r="2" spans="1:7" ht="12.75" customHeight="1">
      <c r="A2" s="732"/>
      <c r="B2" s="589"/>
      <c r="C2" s="590"/>
      <c r="D2" s="590"/>
      <c r="E2" s="590"/>
      <c r="F2" s="590"/>
      <c r="G2" s="591"/>
    </row>
    <row r="3" spans="1:7" ht="12.75" customHeight="1">
      <c r="A3" s="732"/>
      <c r="B3" s="589"/>
      <c r="C3" s="590"/>
      <c r="D3" s="590"/>
      <c r="E3" s="590"/>
      <c r="F3" s="590"/>
      <c r="G3" s="591"/>
    </row>
    <row r="4" spans="1:7" ht="12.75" customHeight="1" thickBot="1">
      <c r="A4" s="733"/>
      <c r="B4" s="592"/>
      <c r="C4" s="593"/>
      <c r="D4" s="593"/>
      <c r="E4" s="593"/>
      <c r="F4" s="593"/>
      <c r="G4" s="594"/>
    </row>
    <row r="5" spans="1:7" ht="30" customHeight="1" thickBot="1">
      <c r="A5" s="583" t="s">
        <v>70</v>
      </c>
      <c r="B5" s="584"/>
      <c r="C5" s="584"/>
      <c r="D5" s="584"/>
      <c r="E5" s="584"/>
      <c r="F5" s="584"/>
      <c r="G5" s="585"/>
    </row>
    <row r="6" spans="1:7" ht="18.75" customHeight="1">
      <c r="A6" s="91"/>
      <c r="B6" s="71"/>
      <c r="C6" s="71"/>
      <c r="D6" s="71"/>
      <c r="E6" s="71"/>
      <c r="F6" s="71"/>
      <c r="G6" s="92"/>
    </row>
    <row r="7" spans="1:7" ht="24" customHeight="1">
      <c r="A7" s="531" t="s">
        <v>35</v>
      </c>
      <c r="B7" s="532"/>
      <c r="C7" s="714">
        <f>'Liste candidats'!B44</f>
        <v>0</v>
      </c>
      <c r="D7" s="714"/>
      <c r="E7" s="629">
        <f>'Liste candidats'!C44</f>
        <v>0</v>
      </c>
      <c r="F7" s="629"/>
      <c r="G7" s="630"/>
    </row>
    <row r="8" spans="1:7" ht="24.75" customHeight="1">
      <c r="A8" s="531" t="s">
        <v>36</v>
      </c>
      <c r="B8" s="532"/>
      <c r="C8" s="666">
        <f>'Liste candidats'!D44</f>
        <v>0</v>
      </c>
      <c r="D8" s="666"/>
      <c r="E8" s="725">
        <f>'Liste candidats'!E44</f>
        <v>0</v>
      </c>
      <c r="F8" s="725"/>
      <c r="G8" s="726"/>
    </row>
    <row r="9" spans="1:7" ht="24" customHeight="1">
      <c r="A9" s="531" t="s">
        <v>37</v>
      </c>
      <c r="B9" s="532"/>
      <c r="C9" s="197">
        <f>'Liste candidats'!H44</f>
        <v>0</v>
      </c>
      <c r="D9" s="189"/>
      <c r="E9" s="189"/>
      <c r="F9" s="189"/>
      <c r="G9" s="190"/>
    </row>
    <row r="10" spans="1:7" ht="23.25" customHeight="1">
      <c r="A10" s="650" t="s">
        <v>38</v>
      </c>
      <c r="B10" s="651"/>
      <c r="C10" s="629">
        <f>'Liste candidats'!F44</f>
        <v>0</v>
      </c>
      <c r="D10" s="629"/>
      <c r="E10" s="60" t="s">
        <v>39</v>
      </c>
      <c r="F10" s="629">
        <f>'Liste candidats'!G44</f>
        <v>0</v>
      </c>
      <c r="G10" s="630"/>
    </row>
    <row r="11" spans="1:7" ht="12.75" customHeight="1">
      <c r="A11" s="652" t="s">
        <v>66</v>
      </c>
      <c r="B11" s="653"/>
      <c r="C11" s="653"/>
      <c r="D11" s="653"/>
      <c r="E11" s="653"/>
      <c r="F11" s="653"/>
      <c r="G11" s="654"/>
    </row>
    <row r="12" spans="1:7" ht="21.75" customHeight="1" thickBot="1">
      <c r="A12" s="652"/>
      <c r="B12" s="653"/>
      <c r="C12" s="653"/>
      <c r="D12" s="653"/>
      <c r="E12" s="653"/>
      <c r="F12" s="653"/>
      <c r="G12" s="654"/>
    </row>
    <row r="13" spans="1:7" ht="32.25" customHeight="1" thickBot="1">
      <c r="A13" s="729"/>
      <c r="B13" s="730"/>
      <c r="C13" s="730"/>
      <c r="D13" s="730"/>
      <c r="E13" s="730"/>
      <c r="F13" s="137" t="s">
        <v>135</v>
      </c>
      <c r="G13" s="136" t="s">
        <v>54</v>
      </c>
    </row>
    <row r="14" spans="1:7" ht="16.5" customHeight="1">
      <c r="A14" s="727" t="str">
        <f>'Suivi GP'!A5</f>
        <v>Module Capacités Physiques </v>
      </c>
      <c r="B14" s="728"/>
      <c r="C14" s="728"/>
      <c r="D14" s="728"/>
      <c r="E14" s="728"/>
      <c r="F14" s="126"/>
      <c r="G14" s="126"/>
    </row>
    <row r="15" spans="1:7" ht="18" customHeight="1">
      <c r="A15" s="708" t="str">
        <f>'Suivi GP'!A6</f>
        <v>1-  500m capelé (F/ NF). </v>
      </c>
      <c r="B15" s="709"/>
      <c r="C15" s="709"/>
      <c r="D15" s="709"/>
      <c r="E15" s="709"/>
      <c r="F15" s="127" t="str">
        <f>'Suivi GP'!D6</f>
        <v>Fait</v>
      </c>
      <c r="G15" s="129">
        <f>'Suivi GP'!J6</f>
        <v>0</v>
      </c>
    </row>
    <row r="16" spans="1:7" ht="16.5" customHeight="1">
      <c r="A16" s="708" t="str">
        <f>'Suivi GP'!A7</f>
        <v>2-  Sauvetage mannequin (F/ NF). </v>
      </c>
      <c r="B16" s="709"/>
      <c r="C16" s="709"/>
      <c r="D16" s="709"/>
      <c r="E16" s="709"/>
      <c r="F16" s="127" t="str">
        <f>'Suivi GP'!D7</f>
        <v>Fait</v>
      </c>
      <c r="G16" s="129">
        <f>'Suivi GP'!J7</f>
        <v>0</v>
      </c>
    </row>
    <row r="17" spans="1:7" ht="13.5" thickBot="1">
      <c r="A17" s="734" t="str">
        <f>'Suivi GP'!A8</f>
        <v>3-  Apnée 10m (F/ NF). </v>
      </c>
      <c r="B17" s="735"/>
      <c r="C17" s="735"/>
      <c r="D17" s="735"/>
      <c r="E17" s="735"/>
      <c r="F17" s="128" t="str">
        <f>'Suivi GP'!D8</f>
        <v>Fait</v>
      </c>
      <c r="G17" s="129">
        <f>'Suivi GP'!J8</f>
        <v>0</v>
      </c>
    </row>
    <row r="18" spans="1:7" ht="12.75">
      <c r="A18" s="727" t="str">
        <f>'Suivi GP'!A9</f>
        <v>Module Savoir-faire techniques  </v>
      </c>
      <c r="B18" s="728"/>
      <c r="C18" s="728"/>
      <c r="D18" s="728"/>
      <c r="E18" s="728"/>
      <c r="F18" s="131"/>
      <c r="G18" s="89"/>
    </row>
    <row r="19" spans="1:7" ht="12.75">
      <c r="A19" s="708" t="str">
        <f>'Suivi GP'!A10</f>
        <v>4-Descendre en palanquée et en pleine eau dans l’espace 0-40m. </v>
      </c>
      <c r="B19" s="709"/>
      <c r="C19" s="709"/>
      <c r="D19" s="709"/>
      <c r="E19" s="709"/>
      <c r="F19" s="127">
        <f>'Suivi GP'!D10</f>
        <v>10</v>
      </c>
      <c r="G19" s="115">
        <f>'Suivi GP'!J10</f>
        <v>0</v>
      </c>
    </row>
    <row r="20" spans="1:7" ht="12.75">
      <c r="A20" s="708" t="str">
        <f>'Suivi GP'!A11</f>
        <v>5-LRE+VDM 35 M</v>
      </c>
      <c r="B20" s="709"/>
      <c r="C20" s="709"/>
      <c r="D20" s="709"/>
      <c r="E20" s="709"/>
      <c r="F20" s="127">
        <f>'Suivi GP'!D11</f>
        <v>10</v>
      </c>
      <c r="G20" s="115">
        <f>'Suivi GP'!J11</f>
        <v>0</v>
      </c>
    </row>
    <row r="21" spans="1:7" ht="12.75">
      <c r="A21" s="708" t="str">
        <f>'Suivi GP'!A12</f>
        <v>6-Stabilisation+signes 35 M</v>
      </c>
      <c r="B21" s="709"/>
      <c r="C21" s="709"/>
      <c r="D21" s="709"/>
      <c r="E21" s="709"/>
      <c r="F21" s="127">
        <f>'Suivi GP'!D12</f>
        <v>10</v>
      </c>
      <c r="G21" s="115">
        <f>'Suivi GP'!J12</f>
        <v>0</v>
      </c>
    </row>
    <row r="22" spans="1:7" ht="12.75" customHeight="1" thickBot="1">
      <c r="A22" s="723" t="str">
        <f>'Suivi GP'!A13:C13</f>
        <v>7-Assistance 35 m</v>
      </c>
      <c r="B22" s="724"/>
      <c r="C22" s="724"/>
      <c r="D22" s="724"/>
      <c r="E22" s="724"/>
      <c r="F22" s="128">
        <f>'Suivi GP'!D13</f>
        <v>10</v>
      </c>
      <c r="G22" s="48">
        <f>'Suivi GP'!J13</f>
        <v>0</v>
      </c>
    </row>
    <row r="23" spans="1:7" ht="12.75" customHeight="1" thickBot="1">
      <c r="A23" s="717" t="str">
        <f>'Suivi GP'!A14:D14</f>
        <v>Moyenne</v>
      </c>
      <c r="B23" s="718"/>
      <c r="C23" s="718"/>
      <c r="D23" s="718"/>
      <c r="E23" s="718"/>
      <c r="F23" s="719"/>
      <c r="G23" s="139" t="e">
        <f>'Suivi GP'!J14</f>
        <v>#DIV/0!</v>
      </c>
    </row>
    <row r="24" spans="1:7" ht="12.75">
      <c r="A24" s="138" t="str">
        <f>'Suivi GP'!A15</f>
        <v>Module Conduite de palanquée </v>
      </c>
      <c r="B24" s="132"/>
      <c r="C24" s="132"/>
      <c r="D24" s="132"/>
      <c r="E24" s="132"/>
      <c r="F24" s="134"/>
      <c r="G24" s="89"/>
    </row>
    <row r="25" spans="1:7" ht="12.75">
      <c r="A25" s="715" t="str">
        <f>'Suivi GP'!A16</f>
        <v>8- Planifier, organiser et conduire une palanquée. </v>
      </c>
      <c r="B25" s="716"/>
      <c r="C25" s="716"/>
      <c r="D25" s="716"/>
      <c r="E25" s="716"/>
      <c r="F25" s="135">
        <v>10</v>
      </c>
      <c r="G25" s="115">
        <f>'Suivi GP'!J16</f>
        <v>0</v>
      </c>
    </row>
    <row r="26" spans="1:7" ht="12.75">
      <c r="A26" s="715" t="str">
        <f>'Suivi GP'!A17</f>
        <v>9- Assurer la sécurité surface. </v>
      </c>
      <c r="B26" s="716"/>
      <c r="C26" s="716"/>
      <c r="D26" s="716"/>
      <c r="E26" s="716"/>
      <c r="F26" s="135">
        <v>10</v>
      </c>
      <c r="G26" s="115">
        <f>'Suivi GP'!J17</f>
        <v>0</v>
      </c>
    </row>
    <row r="27" spans="1:7" ht="12.75">
      <c r="A27" s="715" t="str">
        <f>'Suivi GP'!A18</f>
        <v>10- Participer au matelotage. </v>
      </c>
      <c r="B27" s="716"/>
      <c r="C27" s="716"/>
      <c r="D27" s="716"/>
      <c r="E27" s="716"/>
      <c r="F27" s="135">
        <v>10</v>
      </c>
      <c r="G27" s="115">
        <f>'Suivi GP'!J18</f>
        <v>0</v>
      </c>
    </row>
    <row r="28" spans="1:7" ht="13.5" thickBot="1">
      <c r="A28" s="715" t="str">
        <f>'Suivi GP'!A19</f>
        <v>11-Baptème en milieu artificiel</v>
      </c>
      <c r="B28" s="716"/>
      <c r="C28" s="716"/>
      <c r="D28" s="716"/>
      <c r="E28" s="716"/>
      <c r="F28" s="135">
        <v>10</v>
      </c>
      <c r="G28" s="115">
        <f>'Suivi GP'!J19</f>
        <v>0</v>
      </c>
    </row>
    <row r="29" spans="1:7" ht="13.5" thickBot="1">
      <c r="A29" s="720" t="str">
        <f>'Suivi GP'!A20</f>
        <v>Moyenne</v>
      </c>
      <c r="B29" s="721"/>
      <c r="C29" s="721"/>
      <c r="D29" s="721"/>
      <c r="E29" s="721"/>
      <c r="F29" s="722"/>
      <c r="G29" s="139" t="e">
        <f>'Suivi GP'!J20</f>
        <v>#DIV/0!</v>
      </c>
    </row>
    <row r="30" spans="1:7" ht="12.75">
      <c r="A30" s="712" t="str">
        <f>'Suivi GP'!A21</f>
        <v>Module Connaissances Théoriques (à l’écrit) </v>
      </c>
      <c r="B30" s="713"/>
      <c r="C30" s="713"/>
      <c r="D30" s="713"/>
      <c r="E30" s="713"/>
      <c r="F30" s="133"/>
      <c r="G30" s="89"/>
    </row>
    <row r="31" spans="1:7" ht="12.75">
      <c r="A31" s="710" t="str">
        <f>'Suivi GP'!A22</f>
        <v>12- Flottabilité et équilibre   </v>
      </c>
      <c r="B31" s="711"/>
      <c r="C31" s="711"/>
      <c r="D31" s="711"/>
      <c r="E31" s="711"/>
      <c r="F31" s="127">
        <f>'Suivi GP'!D22</f>
        <v>8</v>
      </c>
      <c r="G31" s="115">
        <f>'Suivi GP'!J22</f>
        <v>0</v>
      </c>
    </row>
    <row r="32" spans="1:7" ht="12.75">
      <c r="A32" s="710" t="str">
        <f>'Suivi GP'!A23</f>
        <v>13-Physiopathologie</v>
      </c>
      <c r="B32" s="711"/>
      <c r="C32" s="711"/>
      <c r="D32" s="711"/>
      <c r="E32" s="711"/>
      <c r="F32" s="127">
        <f>'Suivi GP'!D23</f>
        <v>10</v>
      </c>
      <c r="G32" s="115">
        <f>'Suivi GP'!J23</f>
        <v>0</v>
      </c>
    </row>
    <row r="33" spans="1:7" ht="12.75">
      <c r="A33" s="710" t="str">
        <f>'Suivi GP'!A24</f>
        <v>14-Désaturation</v>
      </c>
      <c r="B33" s="711"/>
      <c r="C33" s="711"/>
      <c r="D33" s="711"/>
      <c r="E33" s="711"/>
      <c r="F33" s="127">
        <f>'Suivi GP'!D24</f>
        <v>8</v>
      </c>
      <c r="G33" s="115">
        <f>'Suivi GP'!J24</f>
        <v>0</v>
      </c>
    </row>
    <row r="34" spans="1:7" ht="12.75">
      <c r="A34" s="710" t="str">
        <f>'Suivi GP'!A25</f>
        <v>15-Organisation conduite palanquée</v>
      </c>
      <c r="B34" s="711"/>
      <c r="C34" s="711"/>
      <c r="D34" s="711"/>
      <c r="E34" s="711"/>
      <c r="F34" s="127">
        <f>'Suivi GP'!D25</f>
        <v>10</v>
      </c>
      <c r="G34" s="115">
        <f>'Suivi GP'!J25</f>
        <v>0</v>
      </c>
    </row>
    <row r="35" spans="1:7" ht="12.75">
      <c r="A35" s="710" t="str">
        <f>'Suivi GP'!A26</f>
        <v>16- Environnement institutionnel  </v>
      </c>
      <c r="B35" s="711"/>
      <c r="C35" s="711"/>
      <c r="D35" s="711"/>
      <c r="E35" s="711"/>
      <c r="F35" s="127">
        <f>'Suivi GP'!D26</f>
        <v>8</v>
      </c>
      <c r="G35" s="115">
        <f>'Suivi GP'!J26</f>
        <v>0</v>
      </c>
    </row>
    <row r="36" spans="1:7" ht="13.5" thickBot="1">
      <c r="A36" s="710" t="str">
        <f>'Suivi GP'!A27</f>
        <v>17-Matériels sous pression</v>
      </c>
      <c r="B36" s="711"/>
      <c r="C36" s="711"/>
      <c r="D36" s="711"/>
      <c r="E36" s="711"/>
      <c r="F36" s="127">
        <f>'Suivi GP'!D27</f>
        <v>8</v>
      </c>
      <c r="G36" s="115">
        <f>'Suivi GP'!J27</f>
        <v>0</v>
      </c>
    </row>
    <row r="37" spans="1:7" ht="13.5" thickBot="1">
      <c r="A37" s="702" t="str">
        <f>'Suivi GP'!A28</f>
        <v>Moyenne 10/20</v>
      </c>
      <c r="B37" s="703"/>
      <c r="C37" s="703"/>
      <c r="D37" s="703"/>
      <c r="E37" s="703"/>
      <c r="F37" s="704"/>
      <c r="G37" s="139" t="e">
        <f>'Suivi GP'!J28</f>
        <v>#DIV/0!</v>
      </c>
    </row>
    <row r="38" spans="1:7" ht="13.5" thickBot="1">
      <c r="A38" s="705" t="str">
        <f>'Suivi GP'!A29</f>
        <v>Moyenne générale</v>
      </c>
      <c r="B38" s="706"/>
      <c r="C38" s="706"/>
      <c r="D38" s="706"/>
      <c r="E38" s="707"/>
      <c r="F38" s="88">
        <v>10</v>
      </c>
      <c r="G38" s="48" t="e">
        <f>'Suivi GP'!J29</f>
        <v>#DIV/0!</v>
      </c>
    </row>
    <row r="39" spans="1:8" ht="12.75" thickBot="1">
      <c r="A39" s="81"/>
      <c r="B39" s="33"/>
      <c r="C39" s="33"/>
      <c r="D39" s="33"/>
      <c r="E39" s="33"/>
      <c r="F39" s="33"/>
      <c r="G39" s="82"/>
      <c r="H39" s="13"/>
    </row>
    <row r="40" spans="1:7" ht="12">
      <c r="A40" s="73"/>
      <c r="B40" s="74"/>
      <c r="C40" s="74"/>
      <c r="D40" s="74"/>
      <c r="E40" s="74"/>
      <c r="F40" s="74"/>
      <c r="G40" s="75"/>
    </row>
    <row r="41" spans="1:7" ht="12.75">
      <c r="A41" s="527" t="s">
        <v>42</v>
      </c>
      <c r="B41" s="528"/>
      <c r="C41" s="529" t="str">
        <f>'Tableau de bord'!D3</f>
        <v>xxxxxxxxxxxxxxxxxxxxxxxx</v>
      </c>
      <c r="D41" s="529"/>
      <c r="E41" s="537" t="str">
        <f>'Tableau de bord'!D2</f>
        <v>xxxxxxxxxxxxxxxxxxxxxxxx</v>
      </c>
      <c r="F41" s="537"/>
      <c r="G41" s="538"/>
    </row>
    <row r="42" spans="1:7" ht="12">
      <c r="A42" s="555" t="s">
        <v>43</v>
      </c>
      <c r="B42" s="556"/>
      <c r="C42" s="556"/>
      <c r="D42" s="556"/>
      <c r="E42" s="556"/>
      <c r="F42" s="556"/>
      <c r="G42" s="557"/>
    </row>
    <row r="43" spans="1:7" ht="12">
      <c r="A43" s="555"/>
      <c r="B43" s="556"/>
      <c r="C43" s="556"/>
      <c r="D43" s="556"/>
      <c r="E43" s="556"/>
      <c r="F43" s="556"/>
      <c r="G43" s="557"/>
    </row>
    <row r="44" spans="1:7" ht="12.75">
      <c r="A44" s="78" t="s">
        <v>44</v>
      </c>
      <c r="B44" s="50" t="s">
        <v>71</v>
      </c>
      <c r="C44" s="528" t="s">
        <v>3</v>
      </c>
      <c r="D44" s="528"/>
      <c r="E44" s="528" t="s">
        <v>4</v>
      </c>
      <c r="F44" s="528"/>
      <c r="G44" s="80" t="s">
        <v>5</v>
      </c>
    </row>
    <row r="45" spans="1:7" ht="12">
      <c r="A45" s="81"/>
      <c r="B45" s="33"/>
      <c r="C45" s="33"/>
      <c r="D45" s="33"/>
      <c r="E45" s="33"/>
      <c r="F45" s="33"/>
      <c r="G45" s="82"/>
    </row>
    <row r="46" spans="1:7" ht="22.5">
      <c r="A46" s="561" t="str">
        <f>'Tableau de bord'!D4</f>
        <v>xxxxxxxxxxxxxxxxxxxxxxxx</v>
      </c>
      <c r="B46" s="83" t="str">
        <f>'Tableau de bord'!D5</f>
        <v>xxxxxxxxxxxxxxxxxxxxxxxx</v>
      </c>
      <c r="C46" s="562" t="str">
        <f>'Tableau de bord'!D6</f>
        <v>xxxxxxxxxxxxxxxxxxxxxxxx</v>
      </c>
      <c r="D46" s="562"/>
      <c r="E46" s="562" t="str">
        <f>'Tableau de bord'!D7</f>
        <v>xxxxxxxxxxxxxxxxxxxxxxxx</v>
      </c>
      <c r="F46" s="562"/>
      <c r="G46" s="84" t="str">
        <f>'Tableau de bord'!D8</f>
        <v>xxxxxxxxxxxxxxxxxxxxxxxx</v>
      </c>
    </row>
    <row r="47" spans="1:7" ht="12">
      <c r="A47" s="561"/>
      <c r="B47" s="33"/>
      <c r="C47" s="33"/>
      <c r="D47" s="33"/>
      <c r="E47" s="33"/>
      <c r="F47" s="33"/>
      <c r="G47" s="82"/>
    </row>
    <row r="48" spans="1:7" ht="12">
      <c r="A48" s="81"/>
      <c r="B48" s="33"/>
      <c r="C48" s="33"/>
      <c r="D48" s="33"/>
      <c r="E48" s="33"/>
      <c r="F48" s="33"/>
      <c r="G48" s="82"/>
    </row>
    <row r="49" spans="1:7" ht="12.75">
      <c r="A49" s="85"/>
      <c r="B49" s="33"/>
      <c r="C49" s="33"/>
      <c r="D49" s="33"/>
      <c r="E49" s="33"/>
      <c r="F49" s="33"/>
      <c r="G49" s="82"/>
    </row>
    <row r="50" spans="1:7" ht="12">
      <c r="A50" s="81"/>
      <c r="B50" s="33"/>
      <c r="C50" s="33"/>
      <c r="D50" s="33"/>
      <c r="E50" s="33"/>
      <c r="F50" s="33"/>
      <c r="G50" s="82"/>
    </row>
    <row r="51" spans="1:7" ht="12.75" thickBot="1">
      <c r="A51" s="86"/>
      <c r="B51" s="76"/>
      <c r="C51" s="76"/>
      <c r="D51" s="76"/>
      <c r="E51" s="76"/>
      <c r="F51" s="76"/>
      <c r="G51" s="77"/>
    </row>
    <row r="54" ht="12.75">
      <c r="A54" s="305" t="s">
        <v>163</v>
      </c>
    </row>
  </sheetData>
  <sheetProtection sheet="1"/>
  <mergeCells count="48">
    <mergeCell ref="A1:A4"/>
    <mergeCell ref="B1:G4"/>
    <mergeCell ref="A5:G5"/>
    <mergeCell ref="A7:B7"/>
    <mergeCell ref="C7:D7"/>
    <mergeCell ref="E7:G7"/>
    <mergeCell ref="A8:B8"/>
    <mergeCell ref="C8:D8"/>
    <mergeCell ref="E8:G8"/>
    <mergeCell ref="A9:B9"/>
    <mergeCell ref="A10:B10"/>
    <mergeCell ref="C10:D10"/>
    <mergeCell ref="F10:G10"/>
    <mergeCell ref="A11:G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F23"/>
    <mergeCell ref="A25:E25"/>
    <mergeCell ref="A26:E26"/>
    <mergeCell ref="A27:E27"/>
    <mergeCell ref="A28:E28"/>
    <mergeCell ref="A29:F29"/>
    <mergeCell ref="A30:E30"/>
    <mergeCell ref="E44:F44"/>
    <mergeCell ref="A31:E31"/>
    <mergeCell ref="A32:E32"/>
    <mergeCell ref="A33:E33"/>
    <mergeCell ref="A34:E34"/>
    <mergeCell ref="A35:E35"/>
    <mergeCell ref="A36:E36"/>
    <mergeCell ref="A46:A47"/>
    <mergeCell ref="C46:D46"/>
    <mergeCell ref="E46:F46"/>
    <mergeCell ref="E41:G41"/>
    <mergeCell ref="A37:F37"/>
    <mergeCell ref="A38:E38"/>
    <mergeCell ref="A41:B41"/>
    <mergeCell ref="C41:D41"/>
    <mergeCell ref="A42:G43"/>
    <mergeCell ref="C44:D44"/>
  </mergeCells>
  <hyperlinks>
    <hyperlink ref="A54" location="'Suivi GP'!A1" display="Suivi GP"/>
  </hyperlinks>
  <printOptions/>
  <pageMargins left="0.39375" right="0.39375" top="0.39375" bottom="0.9840277777777777" header="0.5118055555555555" footer="0.5118055555555555"/>
  <pageSetup fitToHeight="1" fitToWidth="1" horizontalDpi="300" verticalDpi="300" orientation="portrait" paperSize="9" scale="82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54"/>
  <sheetViews>
    <sheetView zoomScale="90" zoomScaleNormal="90" zoomScalePageLayoutView="0" workbookViewId="0" topLeftCell="A32">
      <selection activeCell="C41" sqref="C41:G41"/>
    </sheetView>
  </sheetViews>
  <sheetFormatPr defaultColWidth="9.140625" defaultRowHeight="12.75"/>
  <cols>
    <col min="1" max="1" width="12.57421875" style="23" customWidth="1"/>
    <col min="2" max="2" width="15.57421875" style="23" customWidth="1"/>
    <col min="3" max="6" width="10.57421875" style="23" customWidth="1"/>
    <col min="7" max="7" width="20.57421875" style="23" customWidth="1"/>
    <col min="8" max="16384" width="9.140625" style="23" customWidth="1"/>
  </cols>
  <sheetData>
    <row r="1" spans="1:7" ht="12.75" customHeight="1">
      <c r="A1" s="731" t="s">
        <v>34</v>
      </c>
      <c r="B1" s="586" t="s">
        <v>133</v>
      </c>
      <c r="C1" s="587"/>
      <c r="D1" s="587"/>
      <c r="E1" s="587"/>
      <c r="F1" s="587"/>
      <c r="G1" s="588"/>
    </row>
    <row r="2" spans="1:7" ht="12.75" customHeight="1">
      <c r="A2" s="732"/>
      <c r="B2" s="589"/>
      <c r="C2" s="590"/>
      <c r="D2" s="590"/>
      <c r="E2" s="590"/>
      <c r="F2" s="590"/>
      <c r="G2" s="591"/>
    </row>
    <row r="3" spans="1:7" ht="12.75" customHeight="1">
      <c r="A3" s="732"/>
      <c r="B3" s="589"/>
      <c r="C3" s="590"/>
      <c r="D3" s="590"/>
      <c r="E3" s="590"/>
      <c r="F3" s="590"/>
      <c r="G3" s="591"/>
    </row>
    <row r="4" spans="1:7" ht="12.75" customHeight="1" thickBot="1">
      <c r="A4" s="733"/>
      <c r="B4" s="592"/>
      <c r="C4" s="593"/>
      <c r="D4" s="593"/>
      <c r="E4" s="593"/>
      <c r="F4" s="593"/>
      <c r="G4" s="594"/>
    </row>
    <row r="5" spans="1:7" ht="30" customHeight="1" thickBot="1">
      <c r="A5" s="583" t="s">
        <v>70</v>
      </c>
      <c r="B5" s="584"/>
      <c r="C5" s="584"/>
      <c r="D5" s="584"/>
      <c r="E5" s="584"/>
      <c r="F5" s="584"/>
      <c r="G5" s="585"/>
    </row>
    <row r="6" spans="1:7" ht="18.75" customHeight="1">
      <c r="A6" s="91"/>
      <c r="B6" s="71"/>
      <c r="C6" s="71"/>
      <c r="D6" s="71"/>
      <c r="E6" s="71"/>
      <c r="F6" s="71"/>
      <c r="G6" s="92"/>
    </row>
    <row r="7" spans="1:7" ht="24" customHeight="1">
      <c r="A7" s="531" t="s">
        <v>35</v>
      </c>
      <c r="B7" s="532"/>
      <c r="C7" s="714">
        <f>'Liste candidats'!B45</f>
        <v>0</v>
      </c>
      <c r="D7" s="714"/>
      <c r="E7" s="629">
        <f>'Liste candidats'!C45</f>
        <v>0</v>
      </c>
      <c r="F7" s="629"/>
      <c r="G7" s="630"/>
    </row>
    <row r="8" spans="1:7" ht="24.75" customHeight="1">
      <c r="A8" s="531" t="s">
        <v>36</v>
      </c>
      <c r="B8" s="532"/>
      <c r="C8" s="666">
        <f>'Liste candidats'!D45</f>
        <v>0</v>
      </c>
      <c r="D8" s="666"/>
      <c r="E8" s="725">
        <f>'Liste candidats'!E45</f>
        <v>0</v>
      </c>
      <c r="F8" s="725"/>
      <c r="G8" s="726"/>
    </row>
    <row r="9" spans="1:7" ht="24" customHeight="1">
      <c r="A9" s="531" t="s">
        <v>37</v>
      </c>
      <c r="B9" s="532"/>
      <c r="C9" s="197">
        <f>'Liste candidats'!H45</f>
        <v>0</v>
      </c>
      <c r="D9" s="189"/>
      <c r="E9" s="189"/>
      <c r="F9" s="189"/>
      <c r="G9" s="190"/>
    </row>
    <row r="10" spans="1:7" ht="23.25" customHeight="1">
      <c r="A10" s="650" t="s">
        <v>38</v>
      </c>
      <c r="B10" s="651"/>
      <c r="C10" s="629">
        <f>'Liste candidats'!F45</f>
        <v>0</v>
      </c>
      <c r="D10" s="629"/>
      <c r="E10" s="60" t="s">
        <v>39</v>
      </c>
      <c r="F10" s="629">
        <f>'Liste candidats'!G45</f>
        <v>0</v>
      </c>
      <c r="G10" s="630"/>
    </row>
    <row r="11" spans="1:7" ht="12.75" customHeight="1">
      <c r="A11" s="652" t="s">
        <v>66</v>
      </c>
      <c r="B11" s="653"/>
      <c r="C11" s="653"/>
      <c r="D11" s="653"/>
      <c r="E11" s="653"/>
      <c r="F11" s="653"/>
      <c r="G11" s="654"/>
    </row>
    <row r="12" spans="1:7" ht="21.75" customHeight="1" thickBot="1">
      <c r="A12" s="652"/>
      <c r="B12" s="653"/>
      <c r="C12" s="653"/>
      <c r="D12" s="653"/>
      <c r="E12" s="653"/>
      <c r="F12" s="653"/>
      <c r="G12" s="654"/>
    </row>
    <row r="13" spans="1:7" ht="32.25" customHeight="1" thickBot="1">
      <c r="A13" s="729"/>
      <c r="B13" s="730"/>
      <c r="C13" s="730"/>
      <c r="D13" s="730"/>
      <c r="E13" s="730"/>
      <c r="F13" s="137" t="s">
        <v>135</v>
      </c>
      <c r="G13" s="136" t="s">
        <v>54</v>
      </c>
    </row>
    <row r="14" spans="1:7" ht="16.5" customHeight="1">
      <c r="A14" s="727" t="str">
        <f>'Suivi GP'!A5</f>
        <v>Module Capacités Physiques </v>
      </c>
      <c r="B14" s="728"/>
      <c r="C14" s="728"/>
      <c r="D14" s="728"/>
      <c r="E14" s="728"/>
      <c r="F14" s="126"/>
      <c r="G14" s="126"/>
    </row>
    <row r="15" spans="1:7" ht="18" customHeight="1">
      <c r="A15" s="708" t="str">
        <f>'Suivi GP'!A6</f>
        <v>1-  500m capelé (F/ NF). </v>
      </c>
      <c r="B15" s="709"/>
      <c r="C15" s="709"/>
      <c r="D15" s="709"/>
      <c r="E15" s="709"/>
      <c r="F15" s="127" t="str">
        <f>'Suivi GP'!D6</f>
        <v>Fait</v>
      </c>
      <c r="G15" s="129">
        <f>'Suivi GP'!K6</f>
        <v>0</v>
      </c>
    </row>
    <row r="16" spans="1:7" ht="16.5" customHeight="1">
      <c r="A16" s="708" t="str">
        <f>'Suivi GP'!A7</f>
        <v>2-  Sauvetage mannequin (F/ NF). </v>
      </c>
      <c r="B16" s="709"/>
      <c r="C16" s="709"/>
      <c r="D16" s="709"/>
      <c r="E16" s="709"/>
      <c r="F16" s="127" t="str">
        <f>'Suivi GP'!D7</f>
        <v>Fait</v>
      </c>
      <c r="G16" s="129">
        <f>'Suivi GP'!K7</f>
        <v>0</v>
      </c>
    </row>
    <row r="17" spans="1:7" ht="13.5" thickBot="1">
      <c r="A17" s="734" t="str">
        <f>'Suivi GP'!A8</f>
        <v>3-  Apnée 10m (F/ NF). </v>
      </c>
      <c r="B17" s="735"/>
      <c r="C17" s="735"/>
      <c r="D17" s="735"/>
      <c r="E17" s="735"/>
      <c r="F17" s="128" t="str">
        <f>'Suivi GP'!D8</f>
        <v>Fait</v>
      </c>
      <c r="G17" s="129">
        <f>'Suivi GP'!K8</f>
        <v>0</v>
      </c>
    </row>
    <row r="18" spans="1:7" ht="12.75">
      <c r="A18" s="727" t="str">
        <f>'Suivi GP'!A9</f>
        <v>Module Savoir-faire techniques  </v>
      </c>
      <c r="B18" s="728"/>
      <c r="C18" s="728"/>
      <c r="D18" s="728"/>
      <c r="E18" s="728"/>
      <c r="F18" s="131"/>
      <c r="G18" s="89"/>
    </row>
    <row r="19" spans="1:7" ht="12.75">
      <c r="A19" s="708" t="str">
        <f>'Suivi GP'!A10</f>
        <v>4-Descendre en palanquée et en pleine eau dans l’espace 0-40m. </v>
      </c>
      <c r="B19" s="709"/>
      <c r="C19" s="709"/>
      <c r="D19" s="709"/>
      <c r="E19" s="709"/>
      <c r="F19" s="127">
        <f>'Suivi GP'!D10</f>
        <v>10</v>
      </c>
      <c r="G19" s="115">
        <f>'Suivi GP'!K10</f>
        <v>0</v>
      </c>
    </row>
    <row r="20" spans="1:7" ht="12.75">
      <c r="A20" s="708" t="str">
        <f>'Suivi GP'!A11</f>
        <v>5-LRE+VDM 35 M</v>
      </c>
      <c r="B20" s="709"/>
      <c r="C20" s="709"/>
      <c r="D20" s="709"/>
      <c r="E20" s="709"/>
      <c r="F20" s="127">
        <f>'Suivi GP'!D11</f>
        <v>10</v>
      </c>
      <c r="G20" s="115">
        <f>'Suivi GP'!K11</f>
        <v>0</v>
      </c>
    </row>
    <row r="21" spans="1:7" ht="12.75">
      <c r="A21" s="708" t="str">
        <f>'Suivi GP'!A12</f>
        <v>6-Stabilisation+signes 35 M</v>
      </c>
      <c r="B21" s="709"/>
      <c r="C21" s="709"/>
      <c r="D21" s="709"/>
      <c r="E21" s="709"/>
      <c r="F21" s="127">
        <f>'Suivi GP'!D12</f>
        <v>10</v>
      </c>
      <c r="G21" s="115">
        <f>'Suivi GP'!K12</f>
        <v>0</v>
      </c>
    </row>
    <row r="22" spans="1:7" ht="12.75" customHeight="1" thickBot="1">
      <c r="A22" s="723" t="str">
        <f>'Suivi GP'!A13:C13</f>
        <v>7-Assistance 35 m</v>
      </c>
      <c r="B22" s="724"/>
      <c r="C22" s="724"/>
      <c r="D22" s="724"/>
      <c r="E22" s="724"/>
      <c r="F22" s="128">
        <f>'Suivi GP'!D13</f>
        <v>10</v>
      </c>
      <c r="G22" s="48">
        <f>'Suivi GP'!K13</f>
        <v>0</v>
      </c>
    </row>
    <row r="23" spans="1:7" ht="12.75" customHeight="1" thickBot="1">
      <c r="A23" s="717" t="str">
        <f>'Suivi GP'!A14:D14</f>
        <v>Moyenne</v>
      </c>
      <c r="B23" s="718"/>
      <c r="C23" s="718"/>
      <c r="D23" s="718"/>
      <c r="E23" s="718"/>
      <c r="F23" s="719"/>
      <c r="G23" s="139" t="e">
        <f>'Suivi GP'!K14</f>
        <v>#DIV/0!</v>
      </c>
    </row>
    <row r="24" spans="1:7" ht="12.75">
      <c r="A24" s="138" t="str">
        <f>'Suivi GP'!A15</f>
        <v>Module Conduite de palanquée </v>
      </c>
      <c r="B24" s="132"/>
      <c r="C24" s="132"/>
      <c r="D24" s="132"/>
      <c r="E24" s="132"/>
      <c r="F24" s="134"/>
      <c r="G24" s="89"/>
    </row>
    <row r="25" spans="1:7" ht="12.75">
      <c r="A25" s="715" t="str">
        <f>'Suivi GP'!A16</f>
        <v>8- Planifier, organiser et conduire une palanquée. </v>
      </c>
      <c r="B25" s="716"/>
      <c r="C25" s="716"/>
      <c r="D25" s="716"/>
      <c r="E25" s="716"/>
      <c r="F25" s="135">
        <v>10</v>
      </c>
      <c r="G25" s="115">
        <f>'Suivi GP'!K16</f>
        <v>0</v>
      </c>
    </row>
    <row r="26" spans="1:7" ht="12.75">
      <c r="A26" s="715" t="str">
        <f>'Suivi GP'!A17</f>
        <v>9- Assurer la sécurité surface. </v>
      </c>
      <c r="B26" s="716"/>
      <c r="C26" s="716"/>
      <c r="D26" s="716"/>
      <c r="E26" s="716"/>
      <c r="F26" s="135">
        <v>10</v>
      </c>
      <c r="G26" s="115">
        <f>'Suivi GP'!K17</f>
        <v>0</v>
      </c>
    </row>
    <row r="27" spans="1:7" ht="12.75">
      <c r="A27" s="715" t="str">
        <f>'Suivi GP'!A18</f>
        <v>10- Participer au matelotage. </v>
      </c>
      <c r="B27" s="716"/>
      <c r="C27" s="716"/>
      <c r="D27" s="716"/>
      <c r="E27" s="716"/>
      <c r="F27" s="135">
        <v>10</v>
      </c>
      <c r="G27" s="115">
        <f>'Suivi GP'!K18</f>
        <v>0</v>
      </c>
    </row>
    <row r="28" spans="1:7" ht="13.5" thickBot="1">
      <c r="A28" s="715" t="str">
        <f>'Suivi GP'!A19</f>
        <v>11-Baptème en milieu artificiel</v>
      </c>
      <c r="B28" s="716"/>
      <c r="C28" s="716"/>
      <c r="D28" s="716"/>
      <c r="E28" s="716"/>
      <c r="F28" s="135">
        <v>10</v>
      </c>
      <c r="G28" s="115">
        <f>'Suivi GP'!K19</f>
        <v>0</v>
      </c>
    </row>
    <row r="29" spans="1:7" ht="13.5" thickBot="1">
      <c r="A29" s="720" t="str">
        <f>'Suivi GP'!A20</f>
        <v>Moyenne</v>
      </c>
      <c r="B29" s="721"/>
      <c r="C29" s="721"/>
      <c r="D29" s="721"/>
      <c r="E29" s="721"/>
      <c r="F29" s="722"/>
      <c r="G29" s="139" t="e">
        <f>'Suivi GP'!K20</f>
        <v>#DIV/0!</v>
      </c>
    </row>
    <row r="30" spans="1:7" ht="12.75">
      <c r="A30" s="712" t="str">
        <f>'Suivi GP'!A21</f>
        <v>Module Connaissances Théoriques (à l’écrit) </v>
      </c>
      <c r="B30" s="713"/>
      <c r="C30" s="713"/>
      <c r="D30" s="713"/>
      <c r="E30" s="713"/>
      <c r="F30" s="133"/>
      <c r="G30" s="89"/>
    </row>
    <row r="31" spans="1:7" ht="12.75">
      <c r="A31" s="710" t="str">
        <f>'Suivi GP'!A22</f>
        <v>12- Flottabilité et équilibre   </v>
      </c>
      <c r="B31" s="711"/>
      <c r="C31" s="711"/>
      <c r="D31" s="711"/>
      <c r="E31" s="711"/>
      <c r="F31" s="127">
        <f>'Suivi GP'!D22</f>
        <v>8</v>
      </c>
      <c r="G31" s="115">
        <f>'Suivi GP'!K22</f>
        <v>0</v>
      </c>
    </row>
    <row r="32" spans="1:7" ht="12.75">
      <c r="A32" s="710" t="str">
        <f>'Suivi GP'!A23</f>
        <v>13-Physiopathologie</v>
      </c>
      <c r="B32" s="711"/>
      <c r="C32" s="711"/>
      <c r="D32" s="711"/>
      <c r="E32" s="711"/>
      <c r="F32" s="127">
        <f>'Suivi GP'!D23</f>
        <v>10</v>
      </c>
      <c r="G32" s="115">
        <f>'Suivi GP'!K23</f>
        <v>0</v>
      </c>
    </row>
    <row r="33" spans="1:7" ht="12.75">
      <c r="A33" s="710" t="str">
        <f>'Suivi GP'!A24</f>
        <v>14-Désaturation</v>
      </c>
      <c r="B33" s="711"/>
      <c r="C33" s="711"/>
      <c r="D33" s="711"/>
      <c r="E33" s="711"/>
      <c r="F33" s="127">
        <f>'Suivi GP'!D24</f>
        <v>8</v>
      </c>
      <c r="G33" s="115">
        <f>'Suivi GP'!K24</f>
        <v>0</v>
      </c>
    </row>
    <row r="34" spans="1:7" ht="12.75">
      <c r="A34" s="710" t="str">
        <f>'Suivi GP'!A25</f>
        <v>15-Organisation conduite palanquée</v>
      </c>
      <c r="B34" s="711"/>
      <c r="C34" s="711"/>
      <c r="D34" s="711"/>
      <c r="E34" s="711"/>
      <c r="F34" s="127">
        <f>'Suivi GP'!D25</f>
        <v>10</v>
      </c>
      <c r="G34" s="115">
        <f>'Suivi GP'!K25</f>
        <v>0</v>
      </c>
    </row>
    <row r="35" spans="1:7" ht="12.75">
      <c r="A35" s="710" t="str">
        <f>'Suivi GP'!A26</f>
        <v>16- Environnement institutionnel  </v>
      </c>
      <c r="B35" s="711"/>
      <c r="C35" s="711"/>
      <c r="D35" s="711"/>
      <c r="E35" s="711"/>
      <c r="F35" s="127">
        <f>'Suivi GP'!D26</f>
        <v>8</v>
      </c>
      <c r="G35" s="115">
        <f>'Suivi GP'!K26</f>
        <v>0</v>
      </c>
    </row>
    <row r="36" spans="1:7" ht="13.5" thickBot="1">
      <c r="A36" s="710" t="str">
        <f>'Suivi GP'!A27</f>
        <v>17-Matériels sous pression</v>
      </c>
      <c r="B36" s="711"/>
      <c r="C36" s="711"/>
      <c r="D36" s="711"/>
      <c r="E36" s="711"/>
      <c r="F36" s="127">
        <f>'Suivi GP'!D27</f>
        <v>8</v>
      </c>
      <c r="G36" s="115">
        <f>'Suivi GP'!K27</f>
        <v>0</v>
      </c>
    </row>
    <row r="37" spans="1:7" ht="13.5" thickBot="1">
      <c r="A37" s="702" t="str">
        <f>'Suivi GP'!A28</f>
        <v>Moyenne 10/20</v>
      </c>
      <c r="B37" s="703"/>
      <c r="C37" s="703"/>
      <c r="D37" s="703"/>
      <c r="E37" s="703"/>
      <c r="F37" s="704"/>
      <c r="G37" s="139" t="e">
        <f>'Suivi GP'!K28</f>
        <v>#DIV/0!</v>
      </c>
    </row>
    <row r="38" spans="1:7" ht="13.5" thickBot="1">
      <c r="A38" s="736" t="str">
        <f>'Suivi GP'!A29</f>
        <v>Moyenne générale</v>
      </c>
      <c r="B38" s="737"/>
      <c r="C38" s="737"/>
      <c r="D38" s="737"/>
      <c r="E38" s="738"/>
      <c r="F38" s="48">
        <v>10</v>
      </c>
      <c r="G38" s="48" t="e">
        <f>'Suivi GP'!K29</f>
        <v>#DIV/0!</v>
      </c>
    </row>
    <row r="39" spans="1:8" ht="12.75" thickBot="1">
      <c r="A39" s="81"/>
      <c r="B39" s="33"/>
      <c r="C39" s="33"/>
      <c r="D39" s="33"/>
      <c r="E39" s="33"/>
      <c r="F39" s="33"/>
      <c r="G39" s="82"/>
      <c r="H39" s="13"/>
    </row>
    <row r="40" spans="1:7" ht="12">
      <c r="A40" s="73"/>
      <c r="B40" s="74"/>
      <c r="C40" s="74"/>
      <c r="D40" s="74"/>
      <c r="E40" s="74"/>
      <c r="F40" s="74"/>
      <c r="G40" s="75"/>
    </row>
    <row r="41" spans="1:7" ht="12.75">
      <c r="A41" s="527" t="s">
        <v>42</v>
      </c>
      <c r="B41" s="528"/>
      <c r="C41" s="529" t="str">
        <f>'Tableau de bord'!D3</f>
        <v>xxxxxxxxxxxxxxxxxxxxxxxx</v>
      </c>
      <c r="D41" s="529"/>
      <c r="E41" s="537" t="str">
        <f>'Tableau de bord'!D2</f>
        <v>xxxxxxxxxxxxxxxxxxxxxxxx</v>
      </c>
      <c r="F41" s="537"/>
      <c r="G41" s="538"/>
    </row>
    <row r="42" spans="1:7" ht="12">
      <c r="A42" s="555" t="s">
        <v>43</v>
      </c>
      <c r="B42" s="556"/>
      <c r="C42" s="556"/>
      <c r="D42" s="556"/>
      <c r="E42" s="556"/>
      <c r="F42" s="556"/>
      <c r="G42" s="557"/>
    </row>
    <row r="43" spans="1:7" ht="12">
      <c r="A43" s="555"/>
      <c r="B43" s="556"/>
      <c r="C43" s="556"/>
      <c r="D43" s="556"/>
      <c r="E43" s="556"/>
      <c r="F43" s="556"/>
      <c r="G43" s="557"/>
    </row>
    <row r="44" spans="1:7" ht="12.75">
      <c r="A44" s="78" t="s">
        <v>44</v>
      </c>
      <c r="B44" s="50" t="s">
        <v>71</v>
      </c>
      <c r="C44" s="528" t="s">
        <v>3</v>
      </c>
      <c r="D44" s="528"/>
      <c r="E44" s="528" t="s">
        <v>4</v>
      </c>
      <c r="F44" s="528"/>
      <c r="G44" s="80" t="s">
        <v>5</v>
      </c>
    </row>
    <row r="45" spans="1:7" ht="12">
      <c r="A45" s="81"/>
      <c r="B45" s="33"/>
      <c r="C45" s="33"/>
      <c r="D45" s="33"/>
      <c r="E45" s="33"/>
      <c r="F45" s="33"/>
      <c r="G45" s="82"/>
    </row>
    <row r="46" spans="1:7" ht="22.5">
      <c r="A46" s="561" t="str">
        <f>'Tableau de bord'!D4</f>
        <v>xxxxxxxxxxxxxxxxxxxxxxxx</v>
      </c>
      <c r="B46" s="83" t="str">
        <f>'Tableau de bord'!D5</f>
        <v>xxxxxxxxxxxxxxxxxxxxxxxx</v>
      </c>
      <c r="C46" s="562" t="str">
        <f>'Tableau de bord'!D6</f>
        <v>xxxxxxxxxxxxxxxxxxxxxxxx</v>
      </c>
      <c r="D46" s="562"/>
      <c r="E46" s="562" t="str">
        <f>'Tableau de bord'!D7</f>
        <v>xxxxxxxxxxxxxxxxxxxxxxxx</v>
      </c>
      <c r="F46" s="562"/>
      <c r="G46" s="84" t="str">
        <f>'Tableau de bord'!D8</f>
        <v>xxxxxxxxxxxxxxxxxxxxxxxx</v>
      </c>
    </row>
    <row r="47" spans="1:7" ht="12">
      <c r="A47" s="561"/>
      <c r="B47" s="33"/>
      <c r="C47" s="33"/>
      <c r="D47" s="33"/>
      <c r="E47" s="33"/>
      <c r="F47" s="33"/>
      <c r="G47" s="82"/>
    </row>
    <row r="48" spans="1:7" ht="12">
      <c r="A48" s="81"/>
      <c r="B48" s="33"/>
      <c r="C48" s="33"/>
      <c r="D48" s="33"/>
      <c r="E48" s="33"/>
      <c r="F48" s="33"/>
      <c r="G48" s="82"/>
    </row>
    <row r="49" spans="1:7" ht="12.75">
      <c r="A49" s="85"/>
      <c r="B49" s="33"/>
      <c r="C49" s="33"/>
      <c r="D49" s="33"/>
      <c r="E49" s="33"/>
      <c r="F49" s="33"/>
      <c r="G49" s="82"/>
    </row>
    <row r="50" spans="1:7" ht="12">
      <c r="A50" s="81"/>
      <c r="B50" s="33"/>
      <c r="C50" s="33"/>
      <c r="D50" s="33"/>
      <c r="E50" s="33"/>
      <c r="F50" s="33"/>
      <c r="G50" s="82"/>
    </row>
    <row r="51" spans="1:7" ht="12.75" thickBot="1">
      <c r="A51" s="86"/>
      <c r="B51" s="76"/>
      <c r="C51" s="76"/>
      <c r="D51" s="76"/>
      <c r="E51" s="76"/>
      <c r="F51" s="76"/>
      <c r="G51" s="77"/>
    </row>
    <row r="54" ht="12.75">
      <c r="A54" s="305" t="s">
        <v>163</v>
      </c>
    </row>
  </sheetData>
  <sheetProtection sheet="1"/>
  <mergeCells count="48">
    <mergeCell ref="A1:A4"/>
    <mergeCell ref="B1:G4"/>
    <mergeCell ref="A5:G5"/>
    <mergeCell ref="A7:B7"/>
    <mergeCell ref="C7:D7"/>
    <mergeCell ref="E7:G7"/>
    <mergeCell ref="A8:B8"/>
    <mergeCell ref="C8:D8"/>
    <mergeCell ref="E8:G8"/>
    <mergeCell ref="A9:B9"/>
    <mergeCell ref="A10:B10"/>
    <mergeCell ref="C10:D10"/>
    <mergeCell ref="F10:G10"/>
    <mergeCell ref="A11:G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F23"/>
    <mergeCell ref="A25:E25"/>
    <mergeCell ref="A26:E26"/>
    <mergeCell ref="A27:E27"/>
    <mergeCell ref="A28:E28"/>
    <mergeCell ref="A29:F29"/>
    <mergeCell ref="A30:E30"/>
    <mergeCell ref="E44:F44"/>
    <mergeCell ref="A31:E31"/>
    <mergeCell ref="A32:E32"/>
    <mergeCell ref="A33:E33"/>
    <mergeCell ref="A34:E34"/>
    <mergeCell ref="A35:E35"/>
    <mergeCell ref="A36:E36"/>
    <mergeCell ref="A46:A47"/>
    <mergeCell ref="C46:D46"/>
    <mergeCell ref="E46:F46"/>
    <mergeCell ref="E41:G41"/>
    <mergeCell ref="A37:F37"/>
    <mergeCell ref="A38:E38"/>
    <mergeCell ref="A41:B41"/>
    <mergeCell ref="C41:D41"/>
    <mergeCell ref="A42:G43"/>
    <mergeCell ref="C44:D44"/>
  </mergeCells>
  <hyperlinks>
    <hyperlink ref="A54" location="'Suivi GP'!A1" display="Suivi GP"/>
  </hyperlinks>
  <printOptions/>
  <pageMargins left="0.39375" right="0.39375" top="0.39375" bottom="0.9840277777777777" header="0.5118055555555555" footer="0.5118055555555555"/>
  <pageSetup fitToHeight="1" fitToWidth="1" horizontalDpi="300" verticalDpi="300" orientation="portrait" paperSize="9" scale="82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54"/>
  <sheetViews>
    <sheetView zoomScale="90" zoomScaleNormal="90" zoomScalePageLayoutView="0" workbookViewId="0" topLeftCell="A32">
      <selection activeCell="I47" sqref="I47"/>
    </sheetView>
  </sheetViews>
  <sheetFormatPr defaultColWidth="9.140625" defaultRowHeight="12.75"/>
  <cols>
    <col min="1" max="1" width="12.57421875" style="23" customWidth="1"/>
    <col min="2" max="2" width="15.57421875" style="23" customWidth="1"/>
    <col min="3" max="6" width="10.57421875" style="23" customWidth="1"/>
    <col min="7" max="7" width="20.57421875" style="23" customWidth="1"/>
    <col min="8" max="16384" width="9.140625" style="23" customWidth="1"/>
  </cols>
  <sheetData>
    <row r="1" spans="1:7" ht="12.75" customHeight="1">
      <c r="A1" s="731" t="s">
        <v>34</v>
      </c>
      <c r="B1" s="586" t="s">
        <v>133</v>
      </c>
      <c r="C1" s="587"/>
      <c r="D1" s="587"/>
      <c r="E1" s="587"/>
      <c r="F1" s="587"/>
      <c r="G1" s="588"/>
    </row>
    <row r="2" spans="1:7" ht="12.75" customHeight="1">
      <c r="A2" s="732"/>
      <c r="B2" s="589"/>
      <c r="C2" s="590"/>
      <c r="D2" s="590"/>
      <c r="E2" s="590"/>
      <c r="F2" s="590"/>
      <c r="G2" s="591"/>
    </row>
    <row r="3" spans="1:7" ht="12.75" customHeight="1">
      <c r="A3" s="732"/>
      <c r="B3" s="589"/>
      <c r="C3" s="590"/>
      <c r="D3" s="590"/>
      <c r="E3" s="590"/>
      <c r="F3" s="590"/>
      <c r="G3" s="591"/>
    </row>
    <row r="4" spans="1:7" ht="12.75" customHeight="1" thickBot="1">
      <c r="A4" s="733"/>
      <c r="B4" s="592"/>
      <c r="C4" s="593"/>
      <c r="D4" s="593"/>
      <c r="E4" s="593"/>
      <c r="F4" s="593"/>
      <c r="G4" s="594"/>
    </row>
    <row r="5" spans="1:7" ht="30" customHeight="1" thickBot="1">
      <c r="A5" s="583" t="s">
        <v>70</v>
      </c>
      <c r="B5" s="584"/>
      <c r="C5" s="584"/>
      <c r="D5" s="584"/>
      <c r="E5" s="584"/>
      <c r="F5" s="584"/>
      <c r="G5" s="585"/>
    </row>
    <row r="6" spans="1:7" ht="18.75" customHeight="1">
      <c r="A6" s="91"/>
      <c r="B6" s="71"/>
      <c r="C6" s="71"/>
      <c r="D6" s="71"/>
      <c r="E6" s="71"/>
      <c r="F6" s="71"/>
      <c r="G6" s="92"/>
    </row>
    <row r="7" spans="1:7" ht="24" customHeight="1">
      <c r="A7" s="531" t="s">
        <v>35</v>
      </c>
      <c r="B7" s="532"/>
      <c r="C7" s="714">
        <f>'Liste candidats'!B46</f>
        <v>0</v>
      </c>
      <c r="D7" s="714"/>
      <c r="E7" s="629">
        <f>'Liste candidats'!C46</f>
        <v>0</v>
      </c>
      <c r="F7" s="629"/>
      <c r="G7" s="630"/>
    </row>
    <row r="8" spans="1:7" ht="24.75" customHeight="1">
      <c r="A8" s="531" t="s">
        <v>36</v>
      </c>
      <c r="B8" s="532"/>
      <c r="C8" s="666">
        <f>'Liste candidats'!D46</f>
        <v>0</v>
      </c>
      <c r="D8" s="666"/>
      <c r="E8" s="725">
        <f>'Liste candidats'!E46</f>
        <v>0</v>
      </c>
      <c r="F8" s="725"/>
      <c r="G8" s="726"/>
    </row>
    <row r="9" spans="1:7" ht="24" customHeight="1">
      <c r="A9" s="531" t="s">
        <v>37</v>
      </c>
      <c r="B9" s="532"/>
      <c r="C9" s="197">
        <f>'Liste candidats'!H46</f>
        <v>0</v>
      </c>
      <c r="D9" s="189"/>
      <c r="E9" s="189"/>
      <c r="F9" s="189"/>
      <c r="G9" s="190"/>
    </row>
    <row r="10" spans="1:7" ht="23.25" customHeight="1">
      <c r="A10" s="650" t="s">
        <v>38</v>
      </c>
      <c r="B10" s="651"/>
      <c r="C10" s="629">
        <f>'Liste candidats'!F46</f>
        <v>0</v>
      </c>
      <c r="D10" s="629"/>
      <c r="E10" s="60" t="s">
        <v>39</v>
      </c>
      <c r="F10" s="629">
        <f>'Liste candidats'!G46</f>
        <v>0</v>
      </c>
      <c r="G10" s="630"/>
    </row>
    <row r="11" spans="1:7" ht="12.75" customHeight="1">
      <c r="A11" s="652" t="s">
        <v>66</v>
      </c>
      <c r="B11" s="653"/>
      <c r="C11" s="653"/>
      <c r="D11" s="653"/>
      <c r="E11" s="653"/>
      <c r="F11" s="653"/>
      <c r="G11" s="654"/>
    </row>
    <row r="12" spans="1:7" ht="21.75" customHeight="1" thickBot="1">
      <c r="A12" s="652"/>
      <c r="B12" s="653"/>
      <c r="C12" s="653"/>
      <c r="D12" s="653"/>
      <c r="E12" s="653"/>
      <c r="F12" s="653"/>
      <c r="G12" s="654"/>
    </row>
    <row r="13" spans="1:7" ht="32.25" customHeight="1" thickBot="1">
      <c r="A13" s="729"/>
      <c r="B13" s="730"/>
      <c r="C13" s="730"/>
      <c r="D13" s="730"/>
      <c r="E13" s="730"/>
      <c r="F13" s="137" t="s">
        <v>135</v>
      </c>
      <c r="G13" s="136" t="s">
        <v>54</v>
      </c>
    </row>
    <row r="14" spans="1:7" ht="16.5" customHeight="1">
      <c r="A14" s="727" t="str">
        <f>'Suivi GP'!A5</f>
        <v>Module Capacités Physiques </v>
      </c>
      <c r="B14" s="728"/>
      <c r="C14" s="728"/>
      <c r="D14" s="728"/>
      <c r="E14" s="728"/>
      <c r="F14" s="126"/>
      <c r="G14" s="126"/>
    </row>
    <row r="15" spans="1:7" ht="18" customHeight="1">
      <c r="A15" s="708" t="str">
        <f>'Suivi GP'!A6</f>
        <v>1-  500m capelé (F/ NF). </v>
      </c>
      <c r="B15" s="709"/>
      <c r="C15" s="709"/>
      <c r="D15" s="709"/>
      <c r="E15" s="709"/>
      <c r="F15" s="127" t="str">
        <f>'Suivi GP'!D6</f>
        <v>Fait</v>
      </c>
      <c r="G15" s="129">
        <f>'Suivi GP'!L6</f>
        <v>0</v>
      </c>
    </row>
    <row r="16" spans="1:7" ht="16.5" customHeight="1">
      <c r="A16" s="708" t="str">
        <f>'Suivi GP'!A7</f>
        <v>2-  Sauvetage mannequin (F/ NF). </v>
      </c>
      <c r="B16" s="709"/>
      <c r="C16" s="709"/>
      <c r="D16" s="709"/>
      <c r="E16" s="709"/>
      <c r="F16" s="127" t="str">
        <f>'Suivi GP'!D7</f>
        <v>Fait</v>
      </c>
      <c r="G16" s="129">
        <f>'Suivi GP'!L7</f>
        <v>0</v>
      </c>
    </row>
    <row r="17" spans="1:7" ht="13.5" thickBot="1">
      <c r="A17" s="734" t="str">
        <f>'Suivi GP'!A8</f>
        <v>3-  Apnée 10m (F/ NF). </v>
      </c>
      <c r="B17" s="735"/>
      <c r="C17" s="735"/>
      <c r="D17" s="735"/>
      <c r="E17" s="735"/>
      <c r="F17" s="128" t="str">
        <f>'Suivi GP'!D8</f>
        <v>Fait</v>
      </c>
      <c r="G17" s="129">
        <f>'Suivi GP'!L8</f>
        <v>0</v>
      </c>
    </row>
    <row r="18" spans="1:7" ht="12.75">
      <c r="A18" s="727" t="str">
        <f>'Suivi GP'!A9</f>
        <v>Module Savoir-faire techniques  </v>
      </c>
      <c r="B18" s="728"/>
      <c r="C18" s="728"/>
      <c r="D18" s="728"/>
      <c r="E18" s="728"/>
      <c r="F18" s="131"/>
      <c r="G18" s="89"/>
    </row>
    <row r="19" spans="1:7" ht="12.75">
      <c r="A19" s="708" t="str">
        <f>'Suivi GP'!A10</f>
        <v>4-Descendre en palanquée et en pleine eau dans l’espace 0-40m. </v>
      </c>
      <c r="B19" s="709"/>
      <c r="C19" s="709"/>
      <c r="D19" s="709"/>
      <c r="E19" s="709"/>
      <c r="F19" s="127">
        <f>'Suivi GP'!D10</f>
        <v>10</v>
      </c>
      <c r="G19" s="115">
        <f>'Suivi GP'!L10</f>
        <v>0</v>
      </c>
    </row>
    <row r="20" spans="1:7" ht="12.75">
      <c r="A20" s="708" t="str">
        <f>'Suivi GP'!A11</f>
        <v>5-LRE+VDM 35 M</v>
      </c>
      <c r="B20" s="709"/>
      <c r="C20" s="709"/>
      <c r="D20" s="709"/>
      <c r="E20" s="709"/>
      <c r="F20" s="127">
        <f>'Suivi GP'!D11</f>
        <v>10</v>
      </c>
      <c r="G20" s="115">
        <f>'Suivi GP'!L11</f>
        <v>0</v>
      </c>
    </row>
    <row r="21" spans="1:7" ht="12.75">
      <c r="A21" s="708" t="str">
        <f>'Suivi GP'!A12</f>
        <v>6-Stabilisation+signes 35 M</v>
      </c>
      <c r="B21" s="709"/>
      <c r="C21" s="709"/>
      <c r="D21" s="709"/>
      <c r="E21" s="709"/>
      <c r="F21" s="127">
        <f>'Suivi GP'!D12</f>
        <v>10</v>
      </c>
      <c r="G21" s="115">
        <f>'Suivi GP'!L12</f>
        <v>0</v>
      </c>
    </row>
    <row r="22" spans="1:7" ht="12.75" customHeight="1" thickBot="1">
      <c r="A22" s="723" t="str">
        <f>'Suivi GP'!A13:C13</f>
        <v>7-Assistance 35 m</v>
      </c>
      <c r="B22" s="724"/>
      <c r="C22" s="724"/>
      <c r="D22" s="724"/>
      <c r="E22" s="724"/>
      <c r="F22" s="128">
        <f>'Suivi GP'!D13</f>
        <v>10</v>
      </c>
      <c r="G22" s="48">
        <f>'Suivi GP'!L13</f>
        <v>0</v>
      </c>
    </row>
    <row r="23" spans="1:7" ht="12.75" customHeight="1" thickBot="1">
      <c r="A23" s="717" t="str">
        <f>'Suivi GP'!A14:D14</f>
        <v>Moyenne</v>
      </c>
      <c r="B23" s="718"/>
      <c r="C23" s="718"/>
      <c r="D23" s="718"/>
      <c r="E23" s="718"/>
      <c r="F23" s="719"/>
      <c r="G23" s="139" t="e">
        <f>'Suivi GP'!L14</f>
        <v>#DIV/0!</v>
      </c>
    </row>
    <row r="24" spans="1:7" ht="12.75">
      <c r="A24" s="138" t="str">
        <f>'Suivi GP'!A15</f>
        <v>Module Conduite de palanquée </v>
      </c>
      <c r="B24" s="132"/>
      <c r="C24" s="132"/>
      <c r="D24" s="132"/>
      <c r="E24" s="132"/>
      <c r="F24" s="134"/>
      <c r="G24" s="89"/>
    </row>
    <row r="25" spans="1:7" ht="12.75">
      <c r="A25" s="715" t="str">
        <f>'Suivi GP'!A16</f>
        <v>8- Planifier, organiser et conduire une palanquée. </v>
      </c>
      <c r="B25" s="716"/>
      <c r="C25" s="716"/>
      <c r="D25" s="716"/>
      <c r="E25" s="716"/>
      <c r="F25" s="135">
        <v>10</v>
      </c>
      <c r="G25" s="115">
        <f>'Suivi GP'!L16</f>
        <v>0</v>
      </c>
    </row>
    <row r="26" spans="1:7" ht="12.75">
      <c r="A26" s="715" t="str">
        <f>'Suivi GP'!A17</f>
        <v>9- Assurer la sécurité surface. </v>
      </c>
      <c r="B26" s="716"/>
      <c r="C26" s="716"/>
      <c r="D26" s="716"/>
      <c r="E26" s="716"/>
      <c r="F26" s="135">
        <v>10</v>
      </c>
      <c r="G26" s="115">
        <f>'Suivi GP'!L17</f>
        <v>0</v>
      </c>
    </row>
    <row r="27" spans="1:7" ht="12.75">
      <c r="A27" s="715" t="str">
        <f>'Suivi GP'!A18</f>
        <v>10- Participer au matelotage. </v>
      </c>
      <c r="B27" s="716"/>
      <c r="C27" s="716"/>
      <c r="D27" s="716"/>
      <c r="E27" s="716"/>
      <c r="F27" s="135">
        <v>10</v>
      </c>
      <c r="G27" s="115">
        <f>'Suivi GP'!L18</f>
        <v>0</v>
      </c>
    </row>
    <row r="28" spans="1:7" ht="13.5" thickBot="1">
      <c r="A28" s="715" t="str">
        <f>'Suivi GP'!A19</f>
        <v>11-Baptème en milieu artificiel</v>
      </c>
      <c r="B28" s="716"/>
      <c r="C28" s="716"/>
      <c r="D28" s="716"/>
      <c r="E28" s="716"/>
      <c r="F28" s="135">
        <v>10</v>
      </c>
      <c r="G28" s="115">
        <f>'Suivi GP'!L19</f>
        <v>0</v>
      </c>
    </row>
    <row r="29" spans="1:7" ht="13.5" thickBot="1">
      <c r="A29" s="720" t="str">
        <f>'Suivi GP'!A20</f>
        <v>Moyenne</v>
      </c>
      <c r="B29" s="721"/>
      <c r="C29" s="721"/>
      <c r="D29" s="721"/>
      <c r="E29" s="721"/>
      <c r="F29" s="722"/>
      <c r="G29" s="139" t="e">
        <f>'Suivi GP'!L20</f>
        <v>#DIV/0!</v>
      </c>
    </row>
    <row r="30" spans="1:7" ht="12.75">
      <c r="A30" s="712" t="str">
        <f>'Suivi GP'!A21</f>
        <v>Module Connaissances Théoriques (à l’écrit) </v>
      </c>
      <c r="B30" s="713"/>
      <c r="C30" s="713"/>
      <c r="D30" s="713"/>
      <c r="E30" s="713"/>
      <c r="F30" s="133"/>
      <c r="G30" s="89"/>
    </row>
    <row r="31" spans="1:7" ht="12.75">
      <c r="A31" s="710" t="str">
        <f>'Suivi GP'!A22</f>
        <v>12- Flottabilité et équilibre   </v>
      </c>
      <c r="B31" s="711"/>
      <c r="C31" s="711"/>
      <c r="D31" s="711"/>
      <c r="E31" s="711"/>
      <c r="F31" s="127">
        <f>'Suivi GP'!D22</f>
        <v>8</v>
      </c>
      <c r="G31" s="115">
        <f>'Suivi GP'!L22</f>
        <v>0</v>
      </c>
    </row>
    <row r="32" spans="1:7" ht="12.75">
      <c r="A32" s="710" t="str">
        <f>'Suivi GP'!A23</f>
        <v>13-Physiopathologie</v>
      </c>
      <c r="B32" s="711"/>
      <c r="C32" s="711"/>
      <c r="D32" s="711"/>
      <c r="E32" s="711"/>
      <c r="F32" s="127">
        <f>'Suivi GP'!D23</f>
        <v>10</v>
      </c>
      <c r="G32" s="115">
        <f>'Suivi GP'!L23</f>
        <v>0</v>
      </c>
    </row>
    <row r="33" spans="1:7" ht="12.75">
      <c r="A33" s="710" t="str">
        <f>'Suivi GP'!A24</f>
        <v>14-Désaturation</v>
      </c>
      <c r="B33" s="711"/>
      <c r="C33" s="711"/>
      <c r="D33" s="711"/>
      <c r="E33" s="711"/>
      <c r="F33" s="127">
        <f>'Suivi GP'!D24</f>
        <v>8</v>
      </c>
      <c r="G33" s="115">
        <f>'Suivi GP'!L24</f>
        <v>0</v>
      </c>
    </row>
    <row r="34" spans="1:7" ht="12.75">
      <c r="A34" s="710" t="str">
        <f>'Suivi GP'!A25</f>
        <v>15-Organisation conduite palanquée</v>
      </c>
      <c r="B34" s="711"/>
      <c r="C34" s="711"/>
      <c r="D34" s="711"/>
      <c r="E34" s="711"/>
      <c r="F34" s="127">
        <f>'Suivi GP'!D25</f>
        <v>10</v>
      </c>
      <c r="G34" s="115">
        <f>'Suivi GP'!L25</f>
        <v>0</v>
      </c>
    </row>
    <row r="35" spans="1:7" ht="12.75">
      <c r="A35" s="710" t="str">
        <f>'Suivi GP'!A26</f>
        <v>16- Environnement institutionnel  </v>
      </c>
      <c r="B35" s="711"/>
      <c r="C35" s="711"/>
      <c r="D35" s="711"/>
      <c r="E35" s="711"/>
      <c r="F35" s="127">
        <f>'Suivi GP'!D26</f>
        <v>8</v>
      </c>
      <c r="G35" s="115">
        <f>'Suivi GP'!L26</f>
        <v>0</v>
      </c>
    </row>
    <row r="36" spans="1:7" ht="13.5" thickBot="1">
      <c r="A36" s="710" t="str">
        <f>'Suivi GP'!A27</f>
        <v>17-Matériels sous pression</v>
      </c>
      <c r="B36" s="711"/>
      <c r="C36" s="711"/>
      <c r="D36" s="711"/>
      <c r="E36" s="711"/>
      <c r="F36" s="127">
        <f>'Suivi GP'!D27</f>
        <v>8</v>
      </c>
      <c r="G36" s="115">
        <f>'Suivi GP'!L27</f>
        <v>0</v>
      </c>
    </row>
    <row r="37" spans="1:7" ht="13.5" thickBot="1">
      <c r="A37" s="702" t="str">
        <f>'Suivi GP'!A28</f>
        <v>Moyenne 10/20</v>
      </c>
      <c r="B37" s="703"/>
      <c r="C37" s="703"/>
      <c r="D37" s="703"/>
      <c r="E37" s="703"/>
      <c r="F37" s="704"/>
      <c r="G37" s="139" t="e">
        <f>'Suivi GP'!L28</f>
        <v>#DIV/0!</v>
      </c>
    </row>
    <row r="38" spans="1:7" ht="13.5" thickBot="1">
      <c r="A38" s="736" t="str">
        <f>'Suivi GP'!A29</f>
        <v>Moyenne générale</v>
      </c>
      <c r="B38" s="737"/>
      <c r="C38" s="737"/>
      <c r="D38" s="737"/>
      <c r="E38" s="738"/>
      <c r="F38" s="48">
        <v>10</v>
      </c>
      <c r="G38" s="48" t="e">
        <f>'Suivi GP'!L29</f>
        <v>#DIV/0!</v>
      </c>
    </row>
    <row r="39" spans="1:8" ht="12.75" thickBot="1">
      <c r="A39" s="81"/>
      <c r="B39" s="33"/>
      <c r="C39" s="33"/>
      <c r="D39" s="33"/>
      <c r="E39" s="33"/>
      <c r="F39" s="33"/>
      <c r="G39" s="82"/>
      <c r="H39" s="13"/>
    </row>
    <row r="40" spans="1:7" ht="12">
      <c r="A40" s="73"/>
      <c r="B40" s="74"/>
      <c r="C40" s="74"/>
      <c r="D40" s="74"/>
      <c r="E40" s="74"/>
      <c r="F40" s="74"/>
      <c r="G40" s="75"/>
    </row>
    <row r="41" spans="1:7" ht="12.75">
      <c r="A41" s="527" t="s">
        <v>42</v>
      </c>
      <c r="B41" s="528"/>
      <c r="C41" s="529" t="str">
        <f>'Tableau de bord'!D3</f>
        <v>xxxxxxxxxxxxxxxxxxxxxxxx</v>
      </c>
      <c r="D41" s="529"/>
      <c r="E41" s="537" t="str">
        <f>'Tableau de bord'!D2</f>
        <v>xxxxxxxxxxxxxxxxxxxxxxxx</v>
      </c>
      <c r="F41" s="537"/>
      <c r="G41" s="538"/>
    </row>
    <row r="42" spans="1:7" ht="12">
      <c r="A42" s="555" t="s">
        <v>43</v>
      </c>
      <c r="B42" s="556"/>
      <c r="C42" s="556"/>
      <c r="D42" s="556"/>
      <c r="E42" s="556"/>
      <c r="F42" s="556"/>
      <c r="G42" s="557"/>
    </row>
    <row r="43" spans="1:7" ht="12">
      <c r="A43" s="555"/>
      <c r="B43" s="556"/>
      <c r="C43" s="556"/>
      <c r="D43" s="556"/>
      <c r="E43" s="556"/>
      <c r="F43" s="556"/>
      <c r="G43" s="557"/>
    </row>
    <row r="44" spans="1:7" ht="12.75">
      <c r="A44" s="78" t="s">
        <v>44</v>
      </c>
      <c r="B44" s="50" t="s">
        <v>71</v>
      </c>
      <c r="C44" s="528" t="s">
        <v>3</v>
      </c>
      <c r="D44" s="528"/>
      <c r="E44" s="528" t="s">
        <v>4</v>
      </c>
      <c r="F44" s="528"/>
      <c r="G44" s="80" t="s">
        <v>5</v>
      </c>
    </row>
    <row r="45" spans="1:7" ht="12">
      <c r="A45" s="81"/>
      <c r="B45" s="33"/>
      <c r="C45" s="33"/>
      <c r="D45" s="33"/>
      <c r="E45" s="33"/>
      <c r="F45" s="33"/>
      <c r="G45" s="82"/>
    </row>
    <row r="46" spans="1:7" ht="22.5">
      <c r="A46" s="561" t="str">
        <f>'Tableau de bord'!D4</f>
        <v>xxxxxxxxxxxxxxxxxxxxxxxx</v>
      </c>
      <c r="B46" s="83" t="str">
        <f>'Tableau de bord'!D5</f>
        <v>xxxxxxxxxxxxxxxxxxxxxxxx</v>
      </c>
      <c r="C46" s="562" t="str">
        <f>'Tableau de bord'!D6</f>
        <v>xxxxxxxxxxxxxxxxxxxxxxxx</v>
      </c>
      <c r="D46" s="562"/>
      <c r="E46" s="562" t="str">
        <f>'Tableau de bord'!D7</f>
        <v>xxxxxxxxxxxxxxxxxxxxxxxx</v>
      </c>
      <c r="F46" s="562"/>
      <c r="G46" s="84" t="str">
        <f>'Tableau de bord'!D8</f>
        <v>xxxxxxxxxxxxxxxxxxxxxxxx</v>
      </c>
    </row>
    <row r="47" spans="1:7" ht="12">
      <c r="A47" s="561"/>
      <c r="B47" s="33"/>
      <c r="C47" s="33"/>
      <c r="D47" s="33"/>
      <c r="E47" s="33"/>
      <c r="F47" s="33"/>
      <c r="G47" s="82"/>
    </row>
    <row r="48" spans="1:7" ht="12">
      <c r="A48" s="81"/>
      <c r="B48" s="33"/>
      <c r="C48" s="33"/>
      <c r="D48" s="33"/>
      <c r="E48" s="33"/>
      <c r="F48" s="33"/>
      <c r="G48" s="82"/>
    </row>
    <row r="49" spans="1:7" ht="12.75">
      <c r="A49" s="85"/>
      <c r="B49" s="33"/>
      <c r="C49" s="33"/>
      <c r="D49" s="33"/>
      <c r="E49" s="33"/>
      <c r="F49" s="33"/>
      <c r="G49" s="82"/>
    </row>
    <row r="50" spans="1:7" ht="12">
      <c r="A50" s="81"/>
      <c r="B50" s="33"/>
      <c r="C50" s="33"/>
      <c r="D50" s="33"/>
      <c r="E50" s="33"/>
      <c r="F50" s="33"/>
      <c r="G50" s="82"/>
    </row>
    <row r="51" spans="1:7" ht="12.75" thickBot="1">
      <c r="A51" s="86"/>
      <c r="B51" s="76"/>
      <c r="C51" s="76"/>
      <c r="D51" s="76"/>
      <c r="E51" s="76"/>
      <c r="F51" s="76"/>
      <c r="G51" s="77"/>
    </row>
    <row r="54" ht="12.75">
      <c r="A54" s="305" t="s">
        <v>163</v>
      </c>
    </row>
  </sheetData>
  <sheetProtection sheet="1"/>
  <mergeCells count="48">
    <mergeCell ref="A1:A4"/>
    <mergeCell ref="B1:G4"/>
    <mergeCell ref="A5:G5"/>
    <mergeCell ref="A7:B7"/>
    <mergeCell ref="C7:D7"/>
    <mergeCell ref="E7:G7"/>
    <mergeCell ref="A8:B8"/>
    <mergeCell ref="C8:D8"/>
    <mergeCell ref="E8:G8"/>
    <mergeCell ref="A9:B9"/>
    <mergeCell ref="A10:B10"/>
    <mergeCell ref="C10:D10"/>
    <mergeCell ref="F10:G10"/>
    <mergeCell ref="A11:G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F23"/>
    <mergeCell ref="A25:E25"/>
    <mergeCell ref="A26:E26"/>
    <mergeCell ref="A27:E27"/>
    <mergeCell ref="A28:E28"/>
    <mergeCell ref="A29:F29"/>
    <mergeCell ref="A30:E30"/>
    <mergeCell ref="E44:F44"/>
    <mergeCell ref="A31:E31"/>
    <mergeCell ref="A32:E32"/>
    <mergeCell ref="A33:E33"/>
    <mergeCell ref="A34:E34"/>
    <mergeCell ref="A35:E35"/>
    <mergeCell ref="A36:E36"/>
    <mergeCell ref="A46:A47"/>
    <mergeCell ref="C46:D46"/>
    <mergeCell ref="E46:F46"/>
    <mergeCell ref="E41:G41"/>
    <mergeCell ref="A37:F37"/>
    <mergeCell ref="A38:E38"/>
    <mergeCell ref="A41:B41"/>
    <mergeCell ref="C41:D41"/>
    <mergeCell ref="A42:G43"/>
    <mergeCell ref="C44:D44"/>
  </mergeCells>
  <hyperlinks>
    <hyperlink ref="A54" location="'Suivi GP'!A1" display="Suivi GP"/>
  </hyperlinks>
  <printOptions/>
  <pageMargins left="0.39375" right="0.39375" top="0.39375" bottom="0.9840277777777777" header="0.5118055555555555" footer="0.5118055555555555"/>
  <pageSetup fitToHeight="1" fitToWidth="1" horizontalDpi="300" verticalDpi="300" orientation="portrait" paperSize="9" scale="82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H45"/>
  <sheetViews>
    <sheetView zoomScale="90" zoomScaleNormal="90" zoomScalePageLayoutView="0" workbookViewId="0" topLeftCell="A13">
      <selection activeCell="C32" sqref="C32:G32"/>
    </sheetView>
  </sheetViews>
  <sheetFormatPr defaultColWidth="9.140625" defaultRowHeight="12.75"/>
  <cols>
    <col min="1" max="1" width="12.57421875" style="23" customWidth="1"/>
    <col min="2" max="2" width="15.57421875" style="23" customWidth="1"/>
    <col min="3" max="4" width="10.57421875" style="23" customWidth="1"/>
    <col min="5" max="5" width="19.57421875" style="23" customWidth="1"/>
    <col min="6" max="6" width="10.57421875" style="23" customWidth="1"/>
    <col min="7" max="7" width="20.57421875" style="23" customWidth="1"/>
    <col min="8" max="10" width="9.140625" style="23" customWidth="1"/>
    <col min="11" max="11" width="10.00390625" style="23" bestFit="1" customWidth="1"/>
    <col min="12" max="16384" width="9.140625" style="23" customWidth="1"/>
  </cols>
  <sheetData>
    <row r="1" spans="1:7" ht="12.75" customHeight="1">
      <c r="A1" s="731" t="s">
        <v>34</v>
      </c>
      <c r="B1" s="586" t="s">
        <v>133</v>
      </c>
      <c r="C1" s="587"/>
      <c r="D1" s="587"/>
      <c r="E1" s="587"/>
      <c r="F1" s="587"/>
      <c r="G1" s="588"/>
    </row>
    <row r="2" spans="1:7" ht="12.75" customHeight="1">
      <c r="A2" s="732"/>
      <c r="B2" s="589"/>
      <c r="C2" s="590"/>
      <c r="D2" s="590"/>
      <c r="E2" s="590"/>
      <c r="F2" s="590"/>
      <c r="G2" s="591"/>
    </row>
    <row r="3" spans="1:7" ht="12.75" customHeight="1">
      <c r="A3" s="732"/>
      <c r="B3" s="589"/>
      <c r="C3" s="590"/>
      <c r="D3" s="590"/>
      <c r="E3" s="590"/>
      <c r="F3" s="590"/>
      <c r="G3" s="591"/>
    </row>
    <row r="4" spans="1:7" ht="12.75" customHeight="1" thickBot="1">
      <c r="A4" s="733"/>
      <c r="B4" s="592"/>
      <c r="C4" s="593"/>
      <c r="D4" s="593"/>
      <c r="E4" s="593"/>
      <c r="F4" s="593"/>
      <c r="G4" s="594"/>
    </row>
    <row r="5" spans="1:7" ht="30" customHeight="1" thickBot="1">
      <c r="A5" s="583" t="s">
        <v>70</v>
      </c>
      <c r="B5" s="584"/>
      <c r="C5" s="584"/>
      <c r="D5" s="584"/>
      <c r="E5" s="584"/>
      <c r="F5" s="584"/>
      <c r="G5" s="585"/>
    </row>
    <row r="6" spans="1:7" ht="18.75" customHeight="1">
      <c r="A6" s="91"/>
      <c r="B6" s="71"/>
      <c r="C6" s="71"/>
      <c r="D6" s="71"/>
      <c r="E6" s="71"/>
      <c r="F6" s="71"/>
      <c r="G6" s="92"/>
    </row>
    <row r="7" spans="1:7" ht="24" customHeight="1">
      <c r="A7" s="531" t="s">
        <v>35</v>
      </c>
      <c r="B7" s="532"/>
      <c r="C7" s="629">
        <f>'Liste candidats'!B52</f>
        <v>0</v>
      </c>
      <c r="D7" s="629"/>
      <c r="E7" s="629">
        <f>'Liste candidats'!C52</f>
        <v>0</v>
      </c>
      <c r="F7" s="629"/>
      <c r="G7" s="630"/>
    </row>
    <row r="8" spans="1:7" ht="24.75" customHeight="1">
      <c r="A8" s="531" t="s">
        <v>36</v>
      </c>
      <c r="B8" s="532"/>
      <c r="C8" s="666">
        <f>'Liste candidats'!D52</f>
        <v>0</v>
      </c>
      <c r="D8" s="666"/>
      <c r="E8" s="629">
        <f>'Liste candidats'!E52</f>
        <v>0</v>
      </c>
      <c r="F8" s="629"/>
      <c r="G8" s="630"/>
    </row>
    <row r="9" spans="1:7" ht="24" customHeight="1">
      <c r="A9" s="531" t="s">
        <v>37</v>
      </c>
      <c r="B9" s="532"/>
      <c r="C9" s="627">
        <f>'Liste candidats'!H52</f>
        <v>0</v>
      </c>
      <c r="D9" s="627"/>
      <c r="E9" s="627"/>
      <c r="F9" s="627"/>
      <c r="G9" s="628"/>
    </row>
    <row r="10" spans="1:7" ht="23.25" customHeight="1">
      <c r="A10" s="650" t="s">
        <v>38</v>
      </c>
      <c r="B10" s="651"/>
      <c r="C10" s="629">
        <f>'Liste candidats'!F52</f>
        <v>0</v>
      </c>
      <c r="D10" s="629"/>
      <c r="E10" s="60" t="s">
        <v>39</v>
      </c>
      <c r="F10" s="629">
        <f>'Liste candidats'!G52</f>
        <v>0</v>
      </c>
      <c r="G10" s="630"/>
    </row>
    <row r="11" spans="1:7" ht="12.75" customHeight="1">
      <c r="A11" s="652" t="s">
        <v>160</v>
      </c>
      <c r="B11" s="653"/>
      <c r="C11" s="653"/>
      <c r="D11" s="653"/>
      <c r="E11" s="653"/>
      <c r="F11" s="653"/>
      <c r="G11" s="654"/>
    </row>
    <row r="12" spans="1:7" ht="21.75" customHeight="1" thickBot="1">
      <c r="A12" s="652"/>
      <c r="B12" s="653"/>
      <c r="C12" s="653"/>
      <c r="D12" s="653"/>
      <c r="E12" s="653"/>
      <c r="F12" s="653"/>
      <c r="G12" s="654"/>
    </row>
    <row r="13" spans="1:7" ht="32.25" customHeight="1" thickBot="1">
      <c r="A13" s="729"/>
      <c r="B13" s="730"/>
      <c r="C13" s="730"/>
      <c r="D13" s="730"/>
      <c r="E13" s="730"/>
      <c r="F13" s="137" t="s">
        <v>135</v>
      </c>
      <c r="G13" s="136" t="s">
        <v>54</v>
      </c>
    </row>
    <row r="14" spans="1:7" ht="16.5" customHeight="1">
      <c r="A14" s="727" t="str">
        <f>'Suivi PA40'!A5</f>
        <v>Module ADAPTATION </v>
      </c>
      <c r="B14" s="728"/>
      <c r="C14" s="728"/>
      <c r="D14" s="728"/>
      <c r="E14" s="728"/>
      <c r="F14" s="126"/>
      <c r="G14" s="126"/>
    </row>
    <row r="15" spans="1:7" ht="18" customHeight="1">
      <c r="A15" s="708" t="str">
        <f>'Suivi PA40'!A6</f>
        <v>1– Savoir se déplacer en capelé. </v>
      </c>
      <c r="B15" s="709"/>
      <c r="C15" s="709"/>
      <c r="D15" s="709"/>
      <c r="E15" s="709"/>
      <c r="F15" s="127" t="str">
        <f>'Suivi PA40'!D6</f>
        <v>Fait</v>
      </c>
      <c r="G15" s="129">
        <f>'Suivi PA40'!E6</f>
        <v>0</v>
      </c>
    </row>
    <row r="16" spans="1:7" ht="16.5" customHeight="1">
      <c r="A16" s="708" t="str">
        <f>'Suivi PA40'!A7</f>
        <v>2- Descendre en palanquée et en pleine eau dans l’espace lointain 0-40m. </v>
      </c>
      <c r="B16" s="709"/>
      <c r="C16" s="709"/>
      <c r="D16" s="709"/>
      <c r="E16" s="709"/>
      <c r="F16" s="127" t="str">
        <f>'Suivi PA40'!D7</f>
        <v>Fait</v>
      </c>
      <c r="G16" s="129">
        <f>'Suivi PA40'!E7</f>
        <v>0</v>
      </c>
    </row>
    <row r="17" spans="1:7" ht="12.75">
      <c r="A17" s="708" t="str">
        <f>'Suivi PA40'!A8</f>
        <v>3- Lâcher et reprendre l’embout (LRE). </v>
      </c>
      <c r="B17" s="709"/>
      <c r="C17" s="709"/>
      <c r="D17" s="709"/>
      <c r="E17" s="709"/>
      <c r="F17" s="127" t="str">
        <f>'Suivi PA40'!D8</f>
        <v>Fait</v>
      </c>
      <c r="G17" s="129">
        <f>'Suivi PA40'!E8</f>
        <v>0</v>
      </c>
    </row>
    <row r="18" spans="1:7" ht="12.75">
      <c r="A18" s="708" t="str">
        <f>'Suivi PA40'!A9</f>
        <v>4- Réaliser un Vidage De Masque (VDM). </v>
      </c>
      <c r="B18" s="709"/>
      <c r="C18" s="709"/>
      <c r="D18" s="709"/>
      <c r="E18" s="709"/>
      <c r="F18" s="127" t="str">
        <f>'Suivi PA40'!D9</f>
        <v>Fait</v>
      </c>
      <c r="G18" s="129">
        <f>'Suivi PA40'!E9</f>
        <v>0</v>
      </c>
    </row>
    <row r="19" spans="1:7" ht="13.5" thickBot="1">
      <c r="A19" s="734" t="str">
        <f>'Suivi PA40'!A10</f>
        <v>5- Maîtriser la stabilisation avec un système de stabilisation gonflable. </v>
      </c>
      <c r="B19" s="735"/>
      <c r="C19" s="735"/>
      <c r="D19" s="735"/>
      <c r="E19" s="735"/>
      <c r="F19" s="128" t="str">
        <f>'Suivi PA40'!D10</f>
        <v>Fait</v>
      </c>
      <c r="G19" s="129">
        <f>'Suivi PA40'!E10</f>
        <v>0</v>
      </c>
    </row>
    <row r="20" spans="1:7" ht="12.75">
      <c r="A20" s="727" t="str">
        <f>'Suivi PA40'!A11</f>
        <v>Module ASSISTANCE </v>
      </c>
      <c r="B20" s="728"/>
      <c r="C20" s="728"/>
      <c r="D20" s="728"/>
      <c r="E20" s="728"/>
      <c r="F20" s="131"/>
      <c r="G20" s="89"/>
    </row>
    <row r="21" spans="1:7" ht="13.5" thickBot="1">
      <c r="A21" s="734" t="str">
        <f>'Suivi PA40'!A12</f>
        <v>6- Assister un plongeur en difficulté</v>
      </c>
      <c r="B21" s="735"/>
      <c r="C21" s="735"/>
      <c r="D21" s="735"/>
      <c r="E21" s="735"/>
      <c r="F21" s="128">
        <f>'Suivi PA40'!D12</f>
        <v>10</v>
      </c>
      <c r="G21" s="48">
        <f>'Suivi PA40'!E12</f>
        <v>0</v>
      </c>
    </row>
    <row r="22" spans="1:7" ht="12.75" customHeight="1">
      <c r="A22" s="727" t="str">
        <f>'Suivi PA40'!A13</f>
        <v>Module EVOLUTION </v>
      </c>
      <c r="B22" s="728"/>
      <c r="C22" s="728"/>
      <c r="D22" s="728"/>
      <c r="E22" s="728"/>
      <c r="F22" s="131"/>
      <c r="G22" s="89"/>
    </row>
    <row r="23" spans="1:7" ht="12.75" customHeight="1" thickBot="1">
      <c r="A23" s="734" t="str">
        <f>'Suivi PA40'!A14</f>
        <v>7- Planifier, organiser, dans le respect de l’environnement.  </v>
      </c>
      <c r="B23" s="735"/>
      <c r="C23" s="735"/>
      <c r="D23" s="735"/>
      <c r="E23" s="735"/>
      <c r="F23" s="146">
        <f>'Suivi PA40'!D14</f>
        <v>10</v>
      </c>
      <c r="G23" s="143">
        <f>'Suivi PA40'!E14</f>
        <v>0</v>
      </c>
    </row>
    <row r="24" spans="1:7" ht="12.75">
      <c r="A24" s="727" t="str">
        <f>'Suivi PA40'!A15</f>
        <v>Module THEORIE (à l’écrit ou l’oral) </v>
      </c>
      <c r="B24" s="728"/>
      <c r="C24" s="728"/>
      <c r="D24" s="728"/>
      <c r="E24" s="728"/>
      <c r="F24" s="145"/>
      <c r="G24" s="89"/>
    </row>
    <row r="25" spans="1:7" ht="12.75">
      <c r="A25" s="708" t="str">
        <f>'Suivi PA40'!A16</f>
        <v>8- Planification et organisation d’une plongée dans l’espace 0-40m </v>
      </c>
      <c r="B25" s="709"/>
      <c r="C25" s="709"/>
      <c r="D25" s="709"/>
      <c r="E25" s="709"/>
      <c r="F25" s="127">
        <f>'Suivi PA40'!D16</f>
        <v>10</v>
      </c>
      <c r="G25" s="115">
        <f>'Suivi PA40'!E16</f>
        <v>0</v>
      </c>
    </row>
    <row r="26" spans="1:7" ht="12.75">
      <c r="A26" s="708" t="str">
        <f>'Suivi PA40'!A17</f>
        <v>9- Prév, des risques et infos concernant les 1er secours et le traitement des accidents</v>
      </c>
      <c r="B26" s="709"/>
      <c r="C26" s="709"/>
      <c r="D26" s="709"/>
      <c r="E26" s="709"/>
      <c r="F26" s="127">
        <f>'Suivi PA40'!D17</f>
        <v>10</v>
      </c>
      <c r="G26" s="115">
        <f>'Suivi PA40'!E17</f>
        <v>0</v>
      </c>
    </row>
    <row r="27" spans="1:7" ht="12.75">
      <c r="A27" s="708" t="str">
        <f>'Suivi PA40'!A18</f>
        <v>10- Connaissance des prérogatives du niveau et de la notion de responsabilité. </v>
      </c>
      <c r="B27" s="709"/>
      <c r="C27" s="709"/>
      <c r="D27" s="709"/>
      <c r="E27" s="709"/>
      <c r="F27" s="127">
        <f>'Suivi PA40'!D18</f>
        <v>10</v>
      </c>
      <c r="G27" s="115">
        <f>'Suivi PA40'!E18</f>
        <v>0</v>
      </c>
    </row>
    <row r="28" spans="1:7" ht="13.5" thickBot="1">
      <c r="A28" s="734" t="str">
        <f>'Suivi PA40'!A19</f>
        <v>11- Sensibilisation à l’environnement subaquatique et à sa préservation </v>
      </c>
      <c r="B28" s="735"/>
      <c r="C28" s="735"/>
      <c r="D28" s="735"/>
      <c r="E28" s="735"/>
      <c r="F28" s="128">
        <f>'Suivi PA40'!D19</f>
        <v>10</v>
      </c>
      <c r="G28" s="48">
        <f>'Suivi PA40'!E19</f>
        <v>0</v>
      </c>
    </row>
    <row r="29" spans="1:7" ht="13.5" thickBot="1">
      <c r="A29" s="739" t="str">
        <f>'Suivi PA40'!A20</f>
        <v>Moyenne générale</v>
      </c>
      <c r="B29" s="740"/>
      <c r="C29" s="740"/>
      <c r="D29" s="740"/>
      <c r="E29" s="740"/>
      <c r="F29" s="144">
        <f>'Suivi PA40'!D20</f>
        <v>10</v>
      </c>
      <c r="G29" s="48">
        <f>'Suivi PA40'!E20</f>
        <v>0</v>
      </c>
    </row>
    <row r="30" spans="1:8" ht="12.75" thickBot="1">
      <c r="A30" s="81"/>
      <c r="B30" s="33"/>
      <c r="C30" s="33"/>
      <c r="D30" s="33"/>
      <c r="E30" s="33"/>
      <c r="F30" s="33"/>
      <c r="G30" s="82"/>
      <c r="H30" s="13"/>
    </row>
    <row r="31" spans="1:7" ht="12">
      <c r="A31" s="73"/>
      <c r="B31" s="74"/>
      <c r="C31" s="74"/>
      <c r="D31" s="74"/>
      <c r="E31" s="74"/>
      <c r="F31" s="74"/>
      <c r="G31" s="75"/>
    </row>
    <row r="32" spans="1:7" ht="12.75">
      <c r="A32" s="527" t="s">
        <v>42</v>
      </c>
      <c r="B32" s="528"/>
      <c r="C32" s="529" t="str">
        <f>'Tableau de bord'!D3</f>
        <v>xxxxxxxxxxxxxxxxxxxxxxxx</v>
      </c>
      <c r="D32" s="529"/>
      <c r="E32" s="537" t="str">
        <f>'Tableau de bord'!D2</f>
        <v>xxxxxxxxxxxxxxxxxxxxxxxx</v>
      </c>
      <c r="F32" s="537"/>
      <c r="G32" s="538"/>
    </row>
    <row r="33" spans="1:7" ht="12">
      <c r="A33" s="555" t="s">
        <v>43</v>
      </c>
      <c r="B33" s="556"/>
      <c r="C33" s="556"/>
      <c r="D33" s="556"/>
      <c r="E33" s="556"/>
      <c r="F33" s="556"/>
      <c r="G33" s="557"/>
    </row>
    <row r="34" spans="1:7" ht="12">
      <c r="A34" s="555"/>
      <c r="B34" s="556"/>
      <c r="C34" s="556"/>
      <c r="D34" s="556"/>
      <c r="E34" s="556"/>
      <c r="F34" s="556"/>
      <c r="G34" s="557"/>
    </row>
    <row r="35" spans="1:7" ht="12.75">
      <c r="A35" s="78" t="s">
        <v>44</v>
      </c>
      <c r="B35" s="50" t="s">
        <v>71</v>
      </c>
      <c r="C35" s="528" t="s">
        <v>3</v>
      </c>
      <c r="D35" s="528"/>
      <c r="E35" s="528" t="s">
        <v>4</v>
      </c>
      <c r="F35" s="528"/>
      <c r="G35" s="80" t="s">
        <v>5</v>
      </c>
    </row>
    <row r="36" spans="1:7" ht="12">
      <c r="A36" s="81"/>
      <c r="B36" s="33"/>
      <c r="C36" s="33"/>
      <c r="D36" s="33"/>
      <c r="E36" s="33"/>
      <c r="F36" s="33"/>
      <c r="G36" s="82"/>
    </row>
    <row r="37" spans="1:7" ht="22.5">
      <c r="A37" s="561" t="str">
        <f>'Tableau de bord'!D4</f>
        <v>xxxxxxxxxxxxxxxxxxxxxxxx</v>
      </c>
      <c r="B37" s="83" t="str">
        <f>'Tableau de bord'!D5</f>
        <v>xxxxxxxxxxxxxxxxxxxxxxxx</v>
      </c>
      <c r="C37" s="562" t="str">
        <f>'Tableau de bord'!D6</f>
        <v>xxxxxxxxxxxxxxxxxxxxxxxx</v>
      </c>
      <c r="D37" s="562"/>
      <c r="E37" s="562" t="str">
        <f>'Tableau de bord'!D7</f>
        <v>xxxxxxxxxxxxxxxxxxxxxxxx</v>
      </c>
      <c r="F37" s="562"/>
      <c r="G37" s="84" t="str">
        <f>'Tableau de bord'!D8</f>
        <v>xxxxxxxxxxxxxxxxxxxxxxxx</v>
      </c>
    </row>
    <row r="38" spans="1:7" ht="12">
      <c r="A38" s="561"/>
      <c r="B38" s="33"/>
      <c r="C38" s="33"/>
      <c r="D38" s="33"/>
      <c r="E38" s="33"/>
      <c r="F38" s="33"/>
      <c r="G38" s="82"/>
    </row>
    <row r="39" spans="1:7" ht="12">
      <c r="A39" s="81"/>
      <c r="B39" s="33"/>
      <c r="C39" s="33"/>
      <c r="D39" s="33"/>
      <c r="E39" s="33"/>
      <c r="F39" s="33"/>
      <c r="G39" s="82"/>
    </row>
    <row r="40" spans="1:7" ht="12.75">
      <c r="A40" s="85"/>
      <c r="B40" s="33"/>
      <c r="C40" s="33"/>
      <c r="D40" s="33"/>
      <c r="E40" s="33"/>
      <c r="F40" s="33"/>
      <c r="G40" s="82"/>
    </row>
    <row r="41" spans="1:7" ht="12">
      <c r="A41" s="81"/>
      <c r="B41" s="33"/>
      <c r="C41" s="33"/>
      <c r="D41" s="33"/>
      <c r="E41" s="33"/>
      <c r="F41" s="33"/>
      <c r="G41" s="82"/>
    </row>
    <row r="42" spans="1:7" ht="12.75" thickBot="1">
      <c r="A42" s="86"/>
      <c r="B42" s="76"/>
      <c r="C42" s="76"/>
      <c r="D42" s="76"/>
      <c r="E42" s="76"/>
      <c r="F42" s="76"/>
      <c r="G42" s="77"/>
    </row>
    <row r="45" ht="12.75">
      <c r="A45" s="307" t="s">
        <v>164</v>
      </c>
    </row>
  </sheetData>
  <sheetProtection sheet="1"/>
  <mergeCells count="41">
    <mergeCell ref="A1:A4"/>
    <mergeCell ref="B1:G4"/>
    <mergeCell ref="A5:G5"/>
    <mergeCell ref="A7:B7"/>
    <mergeCell ref="C7:D7"/>
    <mergeCell ref="A15:E15"/>
    <mergeCell ref="C8:D8"/>
    <mergeCell ref="E8:G8"/>
    <mergeCell ref="C9:G9"/>
    <mergeCell ref="C10:D10"/>
    <mergeCell ref="E7:G7"/>
    <mergeCell ref="A18:E18"/>
    <mergeCell ref="A19:E19"/>
    <mergeCell ref="A20:E20"/>
    <mergeCell ref="A21:E21"/>
    <mergeCell ref="A11:G12"/>
    <mergeCell ref="A17:E17"/>
    <mergeCell ref="A32:B32"/>
    <mergeCell ref="C32:D32"/>
    <mergeCell ref="A8:B8"/>
    <mergeCell ref="A9:B9"/>
    <mergeCell ref="A10:B10"/>
    <mergeCell ref="A22:E22"/>
    <mergeCell ref="F10:G10"/>
    <mergeCell ref="E32:G32"/>
    <mergeCell ref="A25:E25"/>
    <mergeCell ref="A26:E26"/>
    <mergeCell ref="A27:E27"/>
    <mergeCell ref="A13:E13"/>
    <mergeCell ref="A14:E14"/>
    <mergeCell ref="A28:E28"/>
    <mergeCell ref="A16:E16"/>
    <mergeCell ref="A37:A38"/>
    <mergeCell ref="C37:D37"/>
    <mergeCell ref="E37:F37"/>
    <mergeCell ref="A23:E23"/>
    <mergeCell ref="A24:E24"/>
    <mergeCell ref="A33:G34"/>
    <mergeCell ref="A29:E29"/>
    <mergeCell ref="E35:F35"/>
    <mergeCell ref="C35:D35"/>
  </mergeCells>
  <hyperlinks>
    <hyperlink ref="A45" location="'Suivi PA40'!A1" display="Suivi PA40"/>
  </hyperlinks>
  <printOptions/>
  <pageMargins left="0.39375" right="0.39375" top="0.39375" bottom="0.9840277777777777" header="0.5118055555555555" footer="0.5118055555555555"/>
  <pageSetup fitToHeight="1" fitToWidth="1" horizontalDpi="300" verticalDpi="300" orientation="portrait" paperSize="9" scale="82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H45"/>
  <sheetViews>
    <sheetView zoomScale="90" zoomScaleNormal="90" zoomScalePageLayoutView="0" workbookViewId="0" topLeftCell="A24">
      <selection activeCell="C32" sqref="C32:G32"/>
    </sheetView>
  </sheetViews>
  <sheetFormatPr defaultColWidth="9.140625" defaultRowHeight="12.75"/>
  <cols>
    <col min="1" max="1" width="12.57421875" style="23" customWidth="1"/>
    <col min="2" max="2" width="15.57421875" style="23" customWidth="1"/>
    <col min="3" max="4" width="10.57421875" style="23" customWidth="1"/>
    <col min="5" max="5" width="19.57421875" style="23" customWidth="1"/>
    <col min="6" max="6" width="10.57421875" style="23" customWidth="1"/>
    <col min="7" max="7" width="20.57421875" style="23" customWidth="1"/>
    <col min="8" max="10" width="9.140625" style="23" customWidth="1"/>
    <col min="11" max="11" width="10.00390625" style="23" bestFit="1" customWidth="1"/>
    <col min="12" max="16384" width="9.140625" style="23" customWidth="1"/>
  </cols>
  <sheetData>
    <row r="1" spans="1:7" ht="12.75" customHeight="1">
      <c r="A1" s="731" t="s">
        <v>34</v>
      </c>
      <c r="B1" s="586" t="s">
        <v>133</v>
      </c>
      <c r="C1" s="587"/>
      <c r="D1" s="587"/>
      <c r="E1" s="587"/>
      <c r="F1" s="587"/>
      <c r="G1" s="588"/>
    </row>
    <row r="2" spans="1:7" ht="12.75" customHeight="1">
      <c r="A2" s="732"/>
      <c r="B2" s="589"/>
      <c r="C2" s="590"/>
      <c r="D2" s="590"/>
      <c r="E2" s="590"/>
      <c r="F2" s="590"/>
      <c r="G2" s="591"/>
    </row>
    <row r="3" spans="1:7" ht="12.75" customHeight="1">
      <c r="A3" s="732"/>
      <c r="B3" s="589"/>
      <c r="C3" s="590"/>
      <c r="D3" s="590"/>
      <c r="E3" s="590"/>
      <c r="F3" s="590"/>
      <c r="G3" s="591"/>
    </row>
    <row r="4" spans="1:7" ht="12.75" customHeight="1" thickBot="1">
      <c r="A4" s="733"/>
      <c r="B4" s="592"/>
      <c r="C4" s="593"/>
      <c r="D4" s="593"/>
      <c r="E4" s="593"/>
      <c r="F4" s="593"/>
      <c r="G4" s="594"/>
    </row>
    <row r="5" spans="1:7" ht="30" customHeight="1" thickBot="1">
      <c r="A5" s="583" t="s">
        <v>70</v>
      </c>
      <c r="B5" s="584"/>
      <c r="C5" s="584"/>
      <c r="D5" s="584"/>
      <c r="E5" s="584"/>
      <c r="F5" s="584"/>
      <c r="G5" s="585"/>
    </row>
    <row r="6" spans="1:7" ht="18.75" customHeight="1">
      <c r="A6" s="91"/>
      <c r="B6" s="71"/>
      <c r="C6" s="71"/>
      <c r="D6" s="71"/>
      <c r="E6" s="71"/>
      <c r="F6" s="71"/>
      <c r="G6" s="92"/>
    </row>
    <row r="7" spans="1:7" ht="24" customHeight="1">
      <c r="A7" s="531" t="s">
        <v>35</v>
      </c>
      <c r="B7" s="532"/>
      <c r="C7" s="629">
        <f>'Liste candidats'!B53</f>
        <v>0</v>
      </c>
      <c r="D7" s="629"/>
      <c r="E7" s="629">
        <f>'Liste candidats'!C53</f>
        <v>0</v>
      </c>
      <c r="F7" s="629"/>
      <c r="G7" s="630"/>
    </row>
    <row r="8" spans="1:7" ht="24.75" customHeight="1">
      <c r="A8" s="531" t="s">
        <v>36</v>
      </c>
      <c r="B8" s="532"/>
      <c r="C8" s="666">
        <f>'Liste candidats'!D53</f>
        <v>0</v>
      </c>
      <c r="D8" s="666"/>
      <c r="E8" s="629">
        <f>'Liste candidats'!E53</f>
        <v>0</v>
      </c>
      <c r="F8" s="629"/>
      <c r="G8" s="630"/>
    </row>
    <row r="9" spans="1:7" ht="24" customHeight="1">
      <c r="A9" s="531" t="s">
        <v>37</v>
      </c>
      <c r="B9" s="532"/>
      <c r="C9" s="627">
        <f>'Liste candidats'!H53</f>
        <v>0</v>
      </c>
      <c r="D9" s="627"/>
      <c r="E9" s="627"/>
      <c r="F9" s="627"/>
      <c r="G9" s="628"/>
    </row>
    <row r="10" spans="1:7" ht="23.25" customHeight="1">
      <c r="A10" s="650" t="s">
        <v>38</v>
      </c>
      <c r="B10" s="651"/>
      <c r="C10" s="629">
        <f>'Liste candidats'!F53</f>
        <v>0</v>
      </c>
      <c r="D10" s="629"/>
      <c r="E10" s="60" t="s">
        <v>39</v>
      </c>
      <c r="F10" s="629">
        <f>'Liste candidats'!G53</f>
        <v>0</v>
      </c>
      <c r="G10" s="630"/>
    </row>
    <row r="11" spans="1:7" ht="12.75" customHeight="1">
      <c r="A11" s="652" t="s">
        <v>160</v>
      </c>
      <c r="B11" s="653"/>
      <c r="C11" s="653"/>
      <c r="D11" s="653"/>
      <c r="E11" s="653"/>
      <c r="F11" s="653"/>
      <c r="G11" s="654"/>
    </row>
    <row r="12" spans="1:7" ht="21.75" customHeight="1" thickBot="1">
      <c r="A12" s="652"/>
      <c r="B12" s="653"/>
      <c r="C12" s="653"/>
      <c r="D12" s="653"/>
      <c r="E12" s="653"/>
      <c r="F12" s="653"/>
      <c r="G12" s="654"/>
    </row>
    <row r="13" spans="1:7" ht="32.25" customHeight="1" thickBot="1">
      <c r="A13" s="729"/>
      <c r="B13" s="730"/>
      <c r="C13" s="730"/>
      <c r="D13" s="730"/>
      <c r="E13" s="730"/>
      <c r="F13" s="137" t="s">
        <v>135</v>
      </c>
      <c r="G13" s="136" t="s">
        <v>54</v>
      </c>
    </row>
    <row r="14" spans="1:7" ht="16.5" customHeight="1">
      <c r="A14" s="727" t="str">
        <f>'Suivi PA40'!A5</f>
        <v>Module ADAPTATION </v>
      </c>
      <c r="B14" s="728"/>
      <c r="C14" s="728"/>
      <c r="D14" s="728"/>
      <c r="E14" s="728"/>
      <c r="F14" s="126"/>
      <c r="G14" s="126"/>
    </row>
    <row r="15" spans="1:7" ht="18" customHeight="1">
      <c r="A15" s="708" t="str">
        <f>'Suivi PA40'!A6</f>
        <v>1– Savoir se déplacer en capelé. </v>
      </c>
      <c r="B15" s="709"/>
      <c r="C15" s="709"/>
      <c r="D15" s="709"/>
      <c r="E15" s="709"/>
      <c r="F15" s="127" t="str">
        <f>'Suivi PA40'!D6</f>
        <v>Fait</v>
      </c>
      <c r="G15" s="129">
        <f>'Suivi PA40'!F6</f>
        <v>0</v>
      </c>
    </row>
    <row r="16" spans="1:7" ht="16.5" customHeight="1">
      <c r="A16" s="708" t="str">
        <f>'Suivi PA40'!A7</f>
        <v>2- Descendre en palanquée et en pleine eau dans l’espace lointain 0-40m. </v>
      </c>
      <c r="B16" s="709"/>
      <c r="C16" s="709"/>
      <c r="D16" s="709"/>
      <c r="E16" s="709"/>
      <c r="F16" s="127" t="str">
        <f>'Suivi PA40'!D7</f>
        <v>Fait</v>
      </c>
      <c r="G16" s="129">
        <f>'Suivi PA40'!F7</f>
        <v>0</v>
      </c>
    </row>
    <row r="17" spans="1:7" ht="12.75">
      <c r="A17" s="708" t="str">
        <f>'Suivi PA40'!A8</f>
        <v>3- Lâcher et reprendre l’embout (LRE). </v>
      </c>
      <c r="B17" s="709"/>
      <c r="C17" s="709"/>
      <c r="D17" s="709"/>
      <c r="E17" s="709"/>
      <c r="F17" s="127" t="str">
        <f>'Suivi PA40'!D8</f>
        <v>Fait</v>
      </c>
      <c r="G17" s="129">
        <f>'Suivi PA40'!F8</f>
        <v>0</v>
      </c>
    </row>
    <row r="18" spans="1:7" ht="12.75">
      <c r="A18" s="708" t="str">
        <f>'Suivi PA40'!A9</f>
        <v>4- Réaliser un Vidage De Masque (VDM). </v>
      </c>
      <c r="B18" s="709"/>
      <c r="C18" s="709"/>
      <c r="D18" s="709"/>
      <c r="E18" s="709"/>
      <c r="F18" s="127" t="str">
        <f>'Suivi PA40'!D9</f>
        <v>Fait</v>
      </c>
      <c r="G18" s="129">
        <f>'Suivi PA40'!F9</f>
        <v>0</v>
      </c>
    </row>
    <row r="19" spans="1:7" ht="13.5" thickBot="1">
      <c r="A19" s="734" t="str">
        <f>'Suivi PA40'!A10</f>
        <v>5- Maîtriser la stabilisation avec un système de stabilisation gonflable. </v>
      </c>
      <c r="B19" s="735"/>
      <c r="C19" s="735"/>
      <c r="D19" s="735"/>
      <c r="E19" s="735"/>
      <c r="F19" s="128" t="str">
        <f>'Suivi PA40'!D10</f>
        <v>Fait</v>
      </c>
      <c r="G19" s="129">
        <f>'Suivi PA40'!F10</f>
        <v>0</v>
      </c>
    </row>
    <row r="20" spans="1:7" ht="12.75">
      <c r="A20" s="727" t="str">
        <f>'Suivi PA40'!A11</f>
        <v>Module ASSISTANCE </v>
      </c>
      <c r="B20" s="728"/>
      <c r="C20" s="728"/>
      <c r="D20" s="728"/>
      <c r="E20" s="728"/>
      <c r="F20" s="131"/>
      <c r="G20" s="89"/>
    </row>
    <row r="21" spans="1:7" ht="13.5" thickBot="1">
      <c r="A21" s="734" t="str">
        <f>'Suivi PA40'!A12</f>
        <v>6- Assister un plongeur en difficulté</v>
      </c>
      <c r="B21" s="735"/>
      <c r="C21" s="735"/>
      <c r="D21" s="735"/>
      <c r="E21" s="735"/>
      <c r="F21" s="128">
        <f>'Suivi PA40'!D12</f>
        <v>10</v>
      </c>
      <c r="G21" s="48">
        <f>'Suivi PA40'!F12</f>
        <v>0</v>
      </c>
    </row>
    <row r="22" spans="1:7" ht="12.75" customHeight="1">
      <c r="A22" s="727" t="str">
        <f>'Suivi PA40'!A13</f>
        <v>Module EVOLUTION </v>
      </c>
      <c r="B22" s="728"/>
      <c r="C22" s="728"/>
      <c r="D22" s="728"/>
      <c r="E22" s="728"/>
      <c r="F22" s="131"/>
      <c r="G22" s="89"/>
    </row>
    <row r="23" spans="1:7" ht="12.75" customHeight="1" thickBot="1">
      <c r="A23" s="734" t="str">
        <f>'Suivi PA40'!A14</f>
        <v>7- Planifier, organiser, dans le respect de l’environnement.  </v>
      </c>
      <c r="B23" s="735"/>
      <c r="C23" s="735"/>
      <c r="D23" s="735"/>
      <c r="E23" s="735"/>
      <c r="F23" s="146">
        <f>'Suivi PA40'!D14</f>
        <v>10</v>
      </c>
      <c r="G23" s="143">
        <f>'Suivi PA40'!F14</f>
        <v>0</v>
      </c>
    </row>
    <row r="24" spans="1:7" ht="12.75">
      <c r="A24" s="727" t="str">
        <f>'Suivi PA40'!A15</f>
        <v>Module THEORIE (à l’écrit ou l’oral) </v>
      </c>
      <c r="B24" s="728"/>
      <c r="C24" s="728"/>
      <c r="D24" s="728"/>
      <c r="E24" s="728"/>
      <c r="F24" s="145"/>
      <c r="G24" s="89"/>
    </row>
    <row r="25" spans="1:7" ht="12.75">
      <c r="A25" s="708" t="str">
        <f>'Suivi PA40'!A16</f>
        <v>8- Planification et organisation d’une plongée dans l’espace 0-40m </v>
      </c>
      <c r="B25" s="709"/>
      <c r="C25" s="709"/>
      <c r="D25" s="709"/>
      <c r="E25" s="709"/>
      <c r="F25" s="127">
        <f>'Suivi PA40'!D16</f>
        <v>10</v>
      </c>
      <c r="G25" s="115">
        <f>'Suivi PA40'!F16</f>
        <v>0</v>
      </c>
    </row>
    <row r="26" spans="1:7" ht="12.75">
      <c r="A26" s="708" t="str">
        <f>'Suivi PA40'!A17</f>
        <v>9- Prév, des risques et infos concernant les 1er secours et le traitement des accidents</v>
      </c>
      <c r="B26" s="709"/>
      <c r="C26" s="709"/>
      <c r="D26" s="709"/>
      <c r="E26" s="709"/>
      <c r="F26" s="127">
        <f>'Suivi PA40'!D17</f>
        <v>10</v>
      </c>
      <c r="G26" s="115">
        <f>'Suivi PA40'!F17</f>
        <v>0</v>
      </c>
    </row>
    <row r="27" spans="1:7" ht="12.75">
      <c r="A27" s="708" t="str">
        <f>'Suivi PA40'!A18</f>
        <v>10- Connaissance des prérogatives du niveau et de la notion de responsabilité. </v>
      </c>
      <c r="B27" s="709"/>
      <c r="C27" s="709"/>
      <c r="D27" s="709"/>
      <c r="E27" s="709"/>
      <c r="F27" s="127">
        <f>'Suivi PA40'!D18</f>
        <v>10</v>
      </c>
      <c r="G27" s="115">
        <f>'Suivi PA40'!F18</f>
        <v>0</v>
      </c>
    </row>
    <row r="28" spans="1:7" ht="13.5" thickBot="1">
      <c r="A28" s="734" t="str">
        <f>'Suivi PA40'!A19</f>
        <v>11- Sensibilisation à l’environnement subaquatique et à sa préservation </v>
      </c>
      <c r="B28" s="735"/>
      <c r="C28" s="735"/>
      <c r="D28" s="735"/>
      <c r="E28" s="735"/>
      <c r="F28" s="128">
        <f>'Suivi PA40'!D19</f>
        <v>10</v>
      </c>
      <c r="G28" s="48">
        <f>'Suivi PA40'!F19</f>
        <v>0</v>
      </c>
    </row>
    <row r="29" spans="1:7" ht="13.5" thickBot="1">
      <c r="A29" s="739" t="str">
        <f>'Suivi PA40'!A20</f>
        <v>Moyenne générale</v>
      </c>
      <c r="B29" s="740"/>
      <c r="C29" s="740"/>
      <c r="D29" s="740"/>
      <c r="E29" s="740"/>
      <c r="F29" s="144">
        <f>'Suivi PA40'!D20</f>
        <v>10</v>
      </c>
      <c r="G29" s="48">
        <f>'Suivi PA40'!F20</f>
        <v>0</v>
      </c>
    </row>
    <row r="30" spans="1:8" ht="12.75" thickBot="1">
      <c r="A30" s="81"/>
      <c r="B30" s="33"/>
      <c r="C30" s="33"/>
      <c r="D30" s="33"/>
      <c r="E30" s="33"/>
      <c r="F30" s="33"/>
      <c r="G30" s="82"/>
      <c r="H30" s="13"/>
    </row>
    <row r="31" spans="1:7" ht="12">
      <c r="A31" s="73"/>
      <c r="B31" s="74"/>
      <c r="C31" s="74"/>
      <c r="D31" s="74"/>
      <c r="E31" s="74"/>
      <c r="F31" s="74"/>
      <c r="G31" s="75"/>
    </row>
    <row r="32" spans="1:7" ht="12.75">
      <c r="A32" s="527" t="s">
        <v>42</v>
      </c>
      <c r="B32" s="528"/>
      <c r="C32" s="529" t="str">
        <f>'Tableau de bord'!D3</f>
        <v>xxxxxxxxxxxxxxxxxxxxxxxx</v>
      </c>
      <c r="D32" s="529"/>
      <c r="E32" s="537" t="str">
        <f>'Tableau de bord'!D2</f>
        <v>xxxxxxxxxxxxxxxxxxxxxxxx</v>
      </c>
      <c r="F32" s="537"/>
      <c r="G32" s="538"/>
    </row>
    <row r="33" spans="1:7" ht="12">
      <c r="A33" s="555" t="s">
        <v>43</v>
      </c>
      <c r="B33" s="556"/>
      <c r="C33" s="556"/>
      <c r="D33" s="556"/>
      <c r="E33" s="556"/>
      <c r="F33" s="556"/>
      <c r="G33" s="557"/>
    </row>
    <row r="34" spans="1:7" ht="12">
      <c r="A34" s="555"/>
      <c r="B34" s="556"/>
      <c r="C34" s="556"/>
      <c r="D34" s="556"/>
      <c r="E34" s="556"/>
      <c r="F34" s="556"/>
      <c r="G34" s="557"/>
    </row>
    <row r="35" spans="1:7" ht="12.75">
      <c r="A35" s="78" t="s">
        <v>44</v>
      </c>
      <c r="B35" s="50" t="s">
        <v>71</v>
      </c>
      <c r="C35" s="528" t="s">
        <v>3</v>
      </c>
      <c r="D35" s="528"/>
      <c r="E35" s="528" t="s">
        <v>4</v>
      </c>
      <c r="F35" s="528"/>
      <c r="G35" s="80" t="s">
        <v>5</v>
      </c>
    </row>
    <row r="36" spans="1:7" ht="12">
      <c r="A36" s="81"/>
      <c r="B36" s="33"/>
      <c r="C36" s="33"/>
      <c r="D36" s="33"/>
      <c r="E36" s="33"/>
      <c r="F36" s="33"/>
      <c r="G36" s="82"/>
    </row>
    <row r="37" spans="1:7" ht="22.5">
      <c r="A37" s="561" t="str">
        <f>'Tableau de bord'!D4</f>
        <v>xxxxxxxxxxxxxxxxxxxxxxxx</v>
      </c>
      <c r="B37" s="83" t="str">
        <f>'Tableau de bord'!D5</f>
        <v>xxxxxxxxxxxxxxxxxxxxxxxx</v>
      </c>
      <c r="C37" s="562" t="str">
        <f>'Tableau de bord'!D6</f>
        <v>xxxxxxxxxxxxxxxxxxxxxxxx</v>
      </c>
      <c r="D37" s="562"/>
      <c r="E37" s="562" t="str">
        <f>'Tableau de bord'!D7</f>
        <v>xxxxxxxxxxxxxxxxxxxxxxxx</v>
      </c>
      <c r="F37" s="562"/>
      <c r="G37" s="84" t="str">
        <f>'Tableau de bord'!D8</f>
        <v>xxxxxxxxxxxxxxxxxxxxxxxx</v>
      </c>
    </row>
    <row r="38" spans="1:7" ht="12">
      <c r="A38" s="561"/>
      <c r="B38" s="33"/>
      <c r="C38" s="33"/>
      <c r="D38" s="33"/>
      <c r="E38" s="33"/>
      <c r="F38" s="33"/>
      <c r="G38" s="82"/>
    </row>
    <row r="39" spans="1:7" ht="12">
      <c r="A39" s="81"/>
      <c r="B39" s="33"/>
      <c r="C39" s="33"/>
      <c r="D39" s="33"/>
      <c r="E39" s="33"/>
      <c r="F39" s="33"/>
      <c r="G39" s="82"/>
    </row>
    <row r="40" spans="1:7" ht="12.75">
      <c r="A40" s="85"/>
      <c r="B40" s="33"/>
      <c r="C40" s="33"/>
      <c r="D40" s="33"/>
      <c r="E40" s="33"/>
      <c r="F40" s="33"/>
      <c r="G40" s="82"/>
    </row>
    <row r="41" spans="1:7" ht="12">
      <c r="A41" s="81"/>
      <c r="B41" s="33"/>
      <c r="C41" s="33"/>
      <c r="D41" s="33"/>
      <c r="E41" s="33"/>
      <c r="F41" s="33"/>
      <c r="G41" s="82"/>
    </row>
    <row r="42" spans="1:7" ht="12.75" thickBot="1">
      <c r="A42" s="86"/>
      <c r="B42" s="76"/>
      <c r="C42" s="76"/>
      <c r="D42" s="76"/>
      <c r="E42" s="76"/>
      <c r="F42" s="76"/>
      <c r="G42" s="77"/>
    </row>
    <row r="45" ht="12.75">
      <c r="A45" s="307" t="s">
        <v>164</v>
      </c>
    </row>
  </sheetData>
  <sheetProtection sheet="1"/>
  <mergeCells count="41">
    <mergeCell ref="A1:A4"/>
    <mergeCell ref="B1:G4"/>
    <mergeCell ref="A5:G5"/>
    <mergeCell ref="A7:B7"/>
    <mergeCell ref="C7:D7"/>
    <mergeCell ref="E7:G7"/>
    <mergeCell ref="A8:B8"/>
    <mergeCell ref="C8:D8"/>
    <mergeCell ref="E8:G8"/>
    <mergeCell ref="A9:B9"/>
    <mergeCell ref="C9:G9"/>
    <mergeCell ref="A10:B10"/>
    <mergeCell ref="C10:D10"/>
    <mergeCell ref="F10:G10"/>
    <mergeCell ref="A11:G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2:B32"/>
    <mergeCell ref="C32:D32"/>
    <mergeCell ref="A33:G34"/>
    <mergeCell ref="C35:D35"/>
    <mergeCell ref="E35:F35"/>
    <mergeCell ref="A37:A38"/>
    <mergeCell ref="C37:D37"/>
    <mergeCell ref="E37:F37"/>
    <mergeCell ref="E32:G32"/>
  </mergeCells>
  <hyperlinks>
    <hyperlink ref="A45" location="'Suivi PA40'!A1" display="Suivi PA40"/>
  </hyperlinks>
  <printOptions/>
  <pageMargins left="0.39375" right="0.39375" top="0.39375" bottom="0.9840277777777777" header="0.5118055555555555" footer="0.5118055555555555"/>
  <pageSetup fitToHeight="1" fitToWidth="1" horizontalDpi="300" verticalDpi="3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AY38"/>
  <sheetViews>
    <sheetView zoomScale="106" zoomScaleNormal="106" zoomScalePageLayoutView="0" workbookViewId="0" topLeftCell="E13">
      <selection activeCell="H30" sqref="H30"/>
    </sheetView>
  </sheetViews>
  <sheetFormatPr defaultColWidth="9.140625" defaultRowHeight="12.75"/>
  <cols>
    <col min="1" max="2" width="11.421875" style="0" customWidth="1"/>
    <col min="3" max="3" width="22.8515625" style="0" customWidth="1"/>
    <col min="4" max="4" width="17.00390625" style="0" bestFit="1" customWidth="1"/>
    <col min="5" max="12" width="18.57421875" style="0" customWidth="1"/>
    <col min="13" max="50" width="9.140625" style="202" customWidth="1"/>
  </cols>
  <sheetData>
    <row r="1" spans="1:51" s="374" customFormat="1" ht="21" thickBot="1">
      <c r="A1" s="431" t="s">
        <v>228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  <c r="AS1" s="375"/>
      <c r="AT1" s="375"/>
      <c r="AU1" s="375"/>
      <c r="AV1" s="375"/>
      <c r="AW1" s="375"/>
      <c r="AX1" s="375"/>
      <c r="AY1" s="375"/>
    </row>
    <row r="2" spans="1:50" s="6" customFormat="1" ht="24" customHeight="1">
      <c r="A2" s="459" t="s">
        <v>230</v>
      </c>
      <c r="B2" s="460"/>
      <c r="C2" s="460"/>
      <c r="D2" s="386" t="str">
        <f>'Tableau de bord'!D3</f>
        <v>xxxxxxxxxxxxxxxxxxxxxxxx</v>
      </c>
      <c r="E2" s="218">
        <f>'Liste candidats'!B17</f>
        <v>0</v>
      </c>
      <c r="F2" s="320">
        <f>'Liste candidats'!B18</f>
        <v>0</v>
      </c>
      <c r="G2" s="218">
        <f>'Liste candidats'!B19</f>
        <v>0</v>
      </c>
      <c r="H2" s="218">
        <f>'Liste candidats'!B20</f>
        <v>0</v>
      </c>
      <c r="I2" s="218">
        <f>'Liste candidats'!B21</f>
        <v>0</v>
      </c>
      <c r="J2" s="218">
        <f>'Liste candidats'!B22</f>
        <v>0</v>
      </c>
      <c r="K2" s="218">
        <f>'Liste candidats'!B23</f>
        <v>0</v>
      </c>
      <c r="L2" s="218">
        <f>'Liste candidats'!B24</f>
        <v>0</v>
      </c>
      <c r="M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</row>
    <row r="3" spans="1:50" s="6" customFormat="1" ht="22.5" customHeight="1" thickBot="1">
      <c r="A3" s="456" t="str">
        <f>'Tableau de bord'!D2</f>
        <v>xxxxxxxxxxxxxxxxxxxxxxxx</v>
      </c>
      <c r="B3" s="457"/>
      <c r="C3" s="457"/>
      <c r="D3" s="458"/>
      <c r="E3" s="219">
        <f>'Liste candidats'!C17</f>
        <v>0</v>
      </c>
      <c r="F3" s="219">
        <f>'Liste candidats'!C18</f>
        <v>0</v>
      </c>
      <c r="G3" s="219">
        <f>'Liste candidats'!C19</f>
        <v>0</v>
      </c>
      <c r="H3" s="219">
        <f>'Liste candidats'!C20</f>
        <v>0</v>
      </c>
      <c r="I3" s="219">
        <f>'Liste candidats'!C21</f>
        <v>0</v>
      </c>
      <c r="J3" s="219">
        <f>'Liste candidats'!C22</f>
        <v>0</v>
      </c>
      <c r="K3" s="219">
        <f>'Liste candidats'!C23</f>
        <v>0</v>
      </c>
      <c r="L3" s="219">
        <f>'Liste candidats'!C24</f>
        <v>0</v>
      </c>
      <c r="M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</row>
    <row r="4" spans="1:50" s="6" customFormat="1" ht="12.75">
      <c r="A4" s="447" t="s">
        <v>30</v>
      </c>
      <c r="B4" s="448"/>
      <c r="C4" s="448"/>
      <c r="D4" s="464" t="s">
        <v>31</v>
      </c>
      <c r="E4" s="464"/>
      <c r="F4" s="464"/>
      <c r="G4" s="464"/>
      <c r="H4" s="464"/>
      <c r="I4" s="464"/>
      <c r="J4" s="464"/>
      <c r="K4" s="464"/>
      <c r="L4" s="465"/>
      <c r="M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</row>
    <row r="5" spans="1:50" s="6" customFormat="1" ht="12.75">
      <c r="A5" s="471" t="s">
        <v>79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3"/>
      <c r="M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</row>
    <row r="6" spans="1:50" s="6" customFormat="1" ht="12.75">
      <c r="A6" s="466" t="s">
        <v>80</v>
      </c>
      <c r="B6" s="467"/>
      <c r="C6" s="468"/>
      <c r="D6" s="15" t="s">
        <v>32</v>
      </c>
      <c r="E6" s="16"/>
      <c r="F6" s="17"/>
      <c r="G6" s="8"/>
      <c r="H6" s="17"/>
      <c r="I6" s="16"/>
      <c r="J6" s="9"/>
      <c r="K6" s="9"/>
      <c r="L6" s="203"/>
      <c r="M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</row>
    <row r="7" spans="1:50" s="6" customFormat="1" ht="12.75">
      <c r="A7" s="444" t="s">
        <v>117</v>
      </c>
      <c r="B7" s="445"/>
      <c r="C7" s="446"/>
      <c r="D7" s="7">
        <v>8</v>
      </c>
      <c r="E7" s="8"/>
      <c r="F7" s="9"/>
      <c r="G7" s="8"/>
      <c r="H7" s="9"/>
      <c r="I7" s="8"/>
      <c r="J7" s="9"/>
      <c r="K7" s="9"/>
      <c r="L7" s="203"/>
      <c r="M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</row>
    <row r="8" spans="1:50" s="119" customFormat="1" ht="12.75">
      <c r="A8" s="474" t="s">
        <v>108</v>
      </c>
      <c r="B8" s="475"/>
      <c r="C8" s="475"/>
      <c r="D8" s="476"/>
      <c r="E8" s="121" t="e">
        <f aca="true" t="shared" si="0" ref="E8:J8">AVERAGE(E7)</f>
        <v>#DIV/0!</v>
      </c>
      <c r="F8" s="121" t="e">
        <f t="shared" si="0"/>
        <v>#DIV/0!</v>
      </c>
      <c r="G8" s="121" t="e">
        <f t="shared" si="0"/>
        <v>#DIV/0!</v>
      </c>
      <c r="H8" s="121" t="e">
        <f t="shared" si="0"/>
        <v>#DIV/0!</v>
      </c>
      <c r="I8" s="121" t="e">
        <f t="shared" si="0"/>
        <v>#DIV/0!</v>
      </c>
      <c r="J8" s="121" t="e">
        <f t="shared" si="0"/>
        <v>#DIV/0!</v>
      </c>
      <c r="K8" s="118" t="e">
        <f>AVERAGE(K7)</f>
        <v>#DIV/0!</v>
      </c>
      <c r="L8" s="205" t="e">
        <f>AVERAGE(L7)</f>
        <v>#DIV/0!</v>
      </c>
      <c r="M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</row>
    <row r="9" spans="1:50" s="6" customFormat="1" ht="12.75">
      <c r="A9" s="461" t="s">
        <v>81</v>
      </c>
      <c r="B9" s="462"/>
      <c r="C9" s="462"/>
      <c r="D9" s="462"/>
      <c r="E9" s="462"/>
      <c r="F9" s="462"/>
      <c r="G9" s="462"/>
      <c r="H9" s="462"/>
      <c r="I9" s="462"/>
      <c r="J9" s="462"/>
      <c r="K9" s="462"/>
      <c r="L9" s="463"/>
      <c r="M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</row>
    <row r="10" spans="1:50" s="6" customFormat="1" ht="12.75">
      <c r="A10" s="444" t="s">
        <v>82</v>
      </c>
      <c r="B10" s="445"/>
      <c r="C10" s="446"/>
      <c r="D10" s="7">
        <v>10</v>
      </c>
      <c r="E10" s="8"/>
      <c r="F10" s="9"/>
      <c r="G10" s="8"/>
      <c r="H10" s="9"/>
      <c r="I10" s="8"/>
      <c r="J10" s="9"/>
      <c r="K10" s="9"/>
      <c r="L10" s="206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</row>
    <row r="11" spans="1:50" s="6" customFormat="1" ht="12.75">
      <c r="A11" s="444" t="s">
        <v>83</v>
      </c>
      <c r="B11" s="445"/>
      <c r="C11" s="446"/>
      <c r="D11" s="7">
        <v>8</v>
      </c>
      <c r="E11" s="8"/>
      <c r="F11" s="9"/>
      <c r="G11" s="8"/>
      <c r="H11" s="9"/>
      <c r="I11" s="8"/>
      <c r="J11" s="9"/>
      <c r="K11" s="19"/>
      <c r="L11" s="206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</row>
    <row r="12" spans="1:50" s="6" customFormat="1" ht="12.75">
      <c r="A12" s="444" t="s">
        <v>84</v>
      </c>
      <c r="B12" s="445"/>
      <c r="C12" s="446"/>
      <c r="D12" s="7">
        <v>10</v>
      </c>
      <c r="E12" s="8"/>
      <c r="F12" s="9"/>
      <c r="G12" s="8"/>
      <c r="H12" s="9"/>
      <c r="I12" s="8"/>
      <c r="J12" s="9"/>
      <c r="K12" s="19"/>
      <c r="L12" s="206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</row>
    <row r="13" spans="1:50" s="6" customFormat="1" ht="12.75">
      <c r="A13" s="444" t="s">
        <v>118</v>
      </c>
      <c r="B13" s="445"/>
      <c r="C13" s="446"/>
      <c r="D13" s="7">
        <v>10</v>
      </c>
      <c r="E13" s="8"/>
      <c r="F13" s="9"/>
      <c r="G13" s="8"/>
      <c r="H13" s="9"/>
      <c r="I13" s="8"/>
      <c r="J13" s="9"/>
      <c r="K13" s="19"/>
      <c r="L13" s="206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</row>
    <row r="14" spans="1:50" s="6" customFormat="1" ht="12.75">
      <c r="A14" s="444" t="s">
        <v>85</v>
      </c>
      <c r="B14" s="445"/>
      <c r="C14" s="446"/>
      <c r="D14" s="7">
        <v>8</v>
      </c>
      <c r="E14" s="8"/>
      <c r="F14" s="9"/>
      <c r="G14" s="8"/>
      <c r="H14" s="9"/>
      <c r="I14" s="8"/>
      <c r="J14" s="9"/>
      <c r="K14" s="9"/>
      <c r="L14" s="206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</row>
    <row r="15" spans="1:50" s="119" customFormat="1" ht="12.75">
      <c r="A15" s="474" t="s">
        <v>108</v>
      </c>
      <c r="B15" s="475"/>
      <c r="C15" s="475"/>
      <c r="D15" s="476"/>
      <c r="E15" s="121" t="e">
        <f aca="true" t="shared" si="1" ref="E15:L15">AVERAGE(E10:E14)</f>
        <v>#DIV/0!</v>
      </c>
      <c r="F15" s="121" t="e">
        <f t="shared" si="1"/>
        <v>#DIV/0!</v>
      </c>
      <c r="G15" s="121" t="e">
        <f t="shared" si="1"/>
        <v>#DIV/0!</v>
      </c>
      <c r="H15" s="121" t="e">
        <f t="shared" si="1"/>
        <v>#DIV/0!</v>
      </c>
      <c r="I15" s="121" t="e">
        <f t="shared" si="1"/>
        <v>#DIV/0!</v>
      </c>
      <c r="J15" s="121" t="e">
        <f t="shared" si="1"/>
        <v>#DIV/0!</v>
      </c>
      <c r="K15" s="118" t="e">
        <f t="shared" si="1"/>
        <v>#DIV/0!</v>
      </c>
      <c r="L15" s="207" t="e">
        <f t="shared" si="1"/>
        <v>#DIV/0!</v>
      </c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</row>
    <row r="16" spans="1:50" s="6" customFormat="1" ht="12.75">
      <c r="A16" s="208" t="s">
        <v>86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209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</row>
    <row r="17" spans="1:50" s="20" customFormat="1" ht="12.75">
      <c r="A17" s="444" t="s">
        <v>87</v>
      </c>
      <c r="B17" s="445"/>
      <c r="C17" s="446"/>
      <c r="D17" s="7">
        <v>10</v>
      </c>
      <c r="E17" s="8"/>
      <c r="F17" s="9"/>
      <c r="G17" s="8"/>
      <c r="H17" s="9"/>
      <c r="I17" s="8"/>
      <c r="J17" s="9"/>
      <c r="K17" s="19"/>
      <c r="L17" s="206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</row>
    <row r="18" spans="1:50" s="20" customFormat="1" ht="12.75">
      <c r="A18" s="444" t="s">
        <v>88</v>
      </c>
      <c r="B18" s="445"/>
      <c r="C18" s="446"/>
      <c r="D18" s="15">
        <v>8</v>
      </c>
      <c r="E18" s="16"/>
      <c r="F18" s="17"/>
      <c r="G18" s="8"/>
      <c r="H18" s="9"/>
      <c r="I18" s="8"/>
      <c r="J18" s="9"/>
      <c r="K18" s="19"/>
      <c r="L18" s="206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</row>
    <row r="19" spans="1:50" s="20" customFormat="1" ht="12.75">
      <c r="A19" s="444" t="s">
        <v>89</v>
      </c>
      <c r="B19" s="445"/>
      <c r="C19" s="446"/>
      <c r="D19" s="7">
        <v>8</v>
      </c>
      <c r="E19" s="8"/>
      <c r="F19" s="9"/>
      <c r="G19" s="8"/>
      <c r="H19" s="9"/>
      <c r="I19" s="8"/>
      <c r="J19" s="9"/>
      <c r="K19" s="9"/>
      <c r="L19" s="206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</row>
    <row r="20" spans="1:50" s="119" customFormat="1" ht="12.75" customHeight="1">
      <c r="A20" s="474" t="s">
        <v>108</v>
      </c>
      <c r="B20" s="475"/>
      <c r="C20" s="475"/>
      <c r="D20" s="476"/>
      <c r="E20" s="121" t="e">
        <f aca="true" t="shared" si="2" ref="E20:L20">AVERAGE(E17:E19)</f>
        <v>#DIV/0!</v>
      </c>
      <c r="F20" s="121" t="e">
        <f t="shared" si="2"/>
        <v>#DIV/0!</v>
      </c>
      <c r="G20" s="121" t="e">
        <f t="shared" si="2"/>
        <v>#DIV/0!</v>
      </c>
      <c r="H20" s="121" t="e">
        <f t="shared" si="2"/>
        <v>#DIV/0!</v>
      </c>
      <c r="I20" s="121" t="e">
        <f>AVERAGE(I17:I19)</f>
        <v>#DIV/0!</v>
      </c>
      <c r="J20" s="121" t="e">
        <f t="shared" si="2"/>
        <v>#DIV/0!</v>
      </c>
      <c r="K20" s="118" t="e">
        <f t="shared" si="2"/>
        <v>#DIV/0!</v>
      </c>
      <c r="L20" s="207" t="e">
        <f t="shared" si="2"/>
        <v>#DIV/0!</v>
      </c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</row>
    <row r="21" spans="1:50" s="6" customFormat="1" ht="12.75">
      <c r="A21" s="208" t="s">
        <v>90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209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</row>
    <row r="22" spans="1:50" s="6" customFormat="1" ht="12.75">
      <c r="A22" s="444" t="s">
        <v>119</v>
      </c>
      <c r="B22" s="445"/>
      <c r="C22" s="446"/>
      <c r="D22" s="7">
        <v>8</v>
      </c>
      <c r="E22" s="8"/>
      <c r="F22" s="9"/>
      <c r="G22" s="8"/>
      <c r="H22" s="9"/>
      <c r="I22" s="8"/>
      <c r="J22" s="9"/>
      <c r="K22" s="19"/>
      <c r="L22" s="206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</row>
    <row r="23" spans="1:50" s="6" customFormat="1" ht="12.75">
      <c r="A23" s="444" t="s">
        <v>91</v>
      </c>
      <c r="B23" s="445"/>
      <c r="C23" s="446"/>
      <c r="D23" s="7">
        <v>8</v>
      </c>
      <c r="E23" s="8"/>
      <c r="F23" s="9"/>
      <c r="G23" s="8"/>
      <c r="H23" s="9"/>
      <c r="I23" s="8"/>
      <c r="J23" s="9"/>
      <c r="K23" s="19"/>
      <c r="L23" s="206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</row>
    <row r="24" spans="1:50" s="6" customFormat="1" ht="12.75">
      <c r="A24" s="444" t="s">
        <v>92</v>
      </c>
      <c r="B24" s="445"/>
      <c r="C24" s="446"/>
      <c r="D24" s="7">
        <v>8</v>
      </c>
      <c r="E24" s="8"/>
      <c r="F24" s="9"/>
      <c r="G24" s="8"/>
      <c r="H24" s="9"/>
      <c r="I24" s="8"/>
      <c r="J24" s="9"/>
      <c r="K24" s="19"/>
      <c r="L24" s="206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</row>
    <row r="25" spans="1:50" s="6" customFormat="1" ht="12.75">
      <c r="A25" s="444" t="s">
        <v>93</v>
      </c>
      <c r="B25" s="445"/>
      <c r="C25" s="446"/>
      <c r="D25" s="7">
        <v>8</v>
      </c>
      <c r="E25" s="8"/>
      <c r="F25" s="9"/>
      <c r="G25" s="8"/>
      <c r="H25" s="9"/>
      <c r="I25" s="8"/>
      <c r="J25" s="9"/>
      <c r="K25" s="9"/>
      <c r="L25" s="206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</row>
    <row r="26" spans="1:50" s="119" customFormat="1" ht="12.75">
      <c r="A26" s="474" t="s">
        <v>108</v>
      </c>
      <c r="B26" s="475"/>
      <c r="C26" s="475"/>
      <c r="D26" s="476"/>
      <c r="E26" s="121" t="e">
        <f>AVERAGE(E22:E25)</f>
        <v>#DIV/0!</v>
      </c>
      <c r="F26" s="121" t="e">
        <f aca="true" t="shared" si="3" ref="F26:L26">AVERAGE(F22:F25)</f>
        <v>#DIV/0!</v>
      </c>
      <c r="G26" s="121" t="e">
        <f>AVERAGE(G22:G25)</f>
        <v>#DIV/0!</v>
      </c>
      <c r="H26" s="121" t="e">
        <f t="shared" si="3"/>
        <v>#DIV/0!</v>
      </c>
      <c r="I26" s="121" t="e">
        <f t="shared" si="3"/>
        <v>#DIV/0!</v>
      </c>
      <c r="J26" s="121" t="e">
        <f t="shared" si="3"/>
        <v>#DIV/0!</v>
      </c>
      <c r="K26" s="120" t="e">
        <f t="shared" si="3"/>
        <v>#DIV/0!</v>
      </c>
      <c r="L26" s="210" t="e">
        <f t="shared" si="3"/>
        <v>#DIV/0!</v>
      </c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</row>
    <row r="27" spans="1:50" s="6" customFormat="1" ht="22.5" customHeight="1" thickBot="1">
      <c r="A27" s="469" t="s">
        <v>33</v>
      </c>
      <c r="B27" s="470"/>
      <c r="C27" s="470"/>
      <c r="D27" s="212">
        <v>10</v>
      </c>
      <c r="E27" s="211" t="e">
        <f>AVERAGE(E8,E15,E20,E26)</f>
        <v>#DIV/0!</v>
      </c>
      <c r="F27" s="211" t="e">
        <f>AVERAGE(F8,F15,F20,F26)</f>
        <v>#DIV/0!</v>
      </c>
      <c r="G27" s="211" t="e">
        <f aca="true" t="shared" si="4" ref="G27:L27">AVERAGE(G8,G15,G20,G26)</f>
        <v>#DIV/0!</v>
      </c>
      <c r="H27" s="211" t="e">
        <f t="shared" si="4"/>
        <v>#DIV/0!</v>
      </c>
      <c r="I27" s="211" t="e">
        <f t="shared" si="4"/>
        <v>#DIV/0!</v>
      </c>
      <c r="J27" s="211" t="e">
        <f t="shared" si="4"/>
        <v>#DIV/0!</v>
      </c>
      <c r="K27" s="211" t="e">
        <f t="shared" si="4"/>
        <v>#DIV/0!</v>
      </c>
      <c r="L27" s="213" t="e">
        <f t="shared" si="4"/>
        <v>#DIV/0!</v>
      </c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</row>
    <row r="28" spans="1:10" ht="12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30" spans="3:12" ht="15">
      <c r="C30" s="162" t="s">
        <v>184</v>
      </c>
      <c r="E30" s="280" t="s">
        <v>45</v>
      </c>
      <c r="F30" s="280" t="s">
        <v>46</v>
      </c>
      <c r="G30" s="280" t="s">
        <v>47</v>
      </c>
      <c r="H30" s="280" t="s">
        <v>48</v>
      </c>
      <c r="I30" s="280" t="s">
        <v>49</v>
      </c>
      <c r="J30" s="280" t="s">
        <v>50</v>
      </c>
      <c r="K30" s="280" t="s">
        <v>51</v>
      </c>
      <c r="L30" s="280" t="s">
        <v>52</v>
      </c>
    </row>
    <row r="31" ht="15">
      <c r="C31" s="160" t="s">
        <v>215</v>
      </c>
    </row>
    <row r="32" ht="15">
      <c r="C32" s="160" t="s">
        <v>216</v>
      </c>
    </row>
    <row r="33" ht="15">
      <c r="C33" s="160" t="s">
        <v>161</v>
      </c>
    </row>
    <row r="34" ht="15">
      <c r="C34" s="160" t="s">
        <v>162</v>
      </c>
    </row>
    <row r="35" ht="15">
      <c r="C35" s="160" t="s">
        <v>183</v>
      </c>
    </row>
    <row r="36" ht="15">
      <c r="C36" s="160" t="s">
        <v>163</v>
      </c>
    </row>
    <row r="37" ht="15">
      <c r="C37" s="160" t="s">
        <v>164</v>
      </c>
    </row>
    <row r="38" ht="15">
      <c r="C38" s="160" t="s">
        <v>182</v>
      </c>
    </row>
  </sheetData>
  <sheetProtection/>
  <mergeCells count="26">
    <mergeCell ref="A20:D20"/>
    <mergeCell ref="A15:D15"/>
    <mergeCell ref="A19:C19"/>
    <mergeCell ref="A7:C7"/>
    <mergeCell ref="A10:C10"/>
    <mergeCell ref="A11:C11"/>
    <mergeCell ref="A8:D8"/>
    <mergeCell ref="A13:C13"/>
    <mergeCell ref="A18:C18"/>
    <mergeCell ref="A27:C27"/>
    <mergeCell ref="A5:L5"/>
    <mergeCell ref="A12:C12"/>
    <mergeCell ref="A14:C14"/>
    <mergeCell ref="A17:C17"/>
    <mergeCell ref="A22:C22"/>
    <mergeCell ref="A23:C23"/>
    <mergeCell ref="A24:C24"/>
    <mergeCell ref="A25:C25"/>
    <mergeCell ref="A26:D26"/>
    <mergeCell ref="A1:N1"/>
    <mergeCell ref="A3:D3"/>
    <mergeCell ref="A2:C2"/>
    <mergeCell ref="A9:L9"/>
    <mergeCell ref="A4:C4"/>
    <mergeCell ref="D4:L4"/>
    <mergeCell ref="A6:C6"/>
  </mergeCells>
  <hyperlinks>
    <hyperlink ref="C36" location="'Suivi GP'!A1" display="Suivi GP"/>
    <hyperlink ref="C33" location="'Suivi MF2'!A1" display="Suivi MF2"/>
    <hyperlink ref="C34" location="'Suivi MF1'!A1" display="Suivi MF1"/>
    <hyperlink ref="C37" location="'Suivi PA40'!A1" display="Suivi PA40"/>
    <hyperlink ref="C38" location="'Suivi PA60'!A1" display="Suivi PA60"/>
    <hyperlink ref="C35" location="'Suivi E2'!A1" display="Suivi E2"/>
    <hyperlink ref="C31" location="'Tableau de bord'!A1" display="Tableau de bord"/>
    <hyperlink ref="C32" location="'Liste candidats'!A1" display="Liste des candidats"/>
    <hyperlink ref="E30" location="MF1_FIE_1!A1" display="MF1_FIE_1"/>
    <hyperlink ref="G30" location="MF1_FIE_3!A1" display="MF1_FIE_3"/>
    <hyperlink ref="H30" location="MF1_FIE_4!A1" display="MF1_FIE_4"/>
    <hyperlink ref="I30" location="MF2_FIE_5!A1" display="MF1_FIE_5"/>
    <hyperlink ref="J30" location="MF1_FIE_6!A1" display="MF1_FIE_6"/>
    <hyperlink ref="L30" location="MF1_FIE_8!A1" display="MF1_FIE_8"/>
    <hyperlink ref="K30" location="MF1_FIE_7!A1" display="MF1_FIE_7"/>
    <hyperlink ref="F30" location="MF1_FIE_2!A1" display="MF1_FIE_2"/>
  </hyperlinks>
  <printOptions/>
  <pageMargins left="0.39375" right="0.39375" top="0.5902777777777778" bottom="0.39375" header="0.5118055555555555" footer="0.5118055555555555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H45"/>
  <sheetViews>
    <sheetView zoomScale="90" zoomScaleNormal="90" zoomScalePageLayoutView="0" workbookViewId="0" topLeftCell="A25">
      <selection activeCell="C32" sqref="C32:G32"/>
    </sheetView>
  </sheetViews>
  <sheetFormatPr defaultColWidth="9.140625" defaultRowHeight="12.75"/>
  <cols>
    <col min="1" max="1" width="12.57421875" style="23" customWidth="1"/>
    <col min="2" max="2" width="15.57421875" style="23" customWidth="1"/>
    <col min="3" max="4" width="10.57421875" style="23" customWidth="1"/>
    <col min="5" max="5" width="19.57421875" style="23" customWidth="1"/>
    <col min="6" max="6" width="10.57421875" style="23" customWidth="1"/>
    <col min="7" max="7" width="20.57421875" style="23" customWidth="1"/>
    <col min="8" max="10" width="9.140625" style="23" customWidth="1"/>
    <col min="11" max="11" width="10.00390625" style="23" bestFit="1" customWidth="1"/>
    <col min="12" max="16384" width="9.140625" style="23" customWidth="1"/>
  </cols>
  <sheetData>
    <row r="1" spans="1:7" ht="12.75" customHeight="1">
      <c r="A1" s="731" t="s">
        <v>34</v>
      </c>
      <c r="B1" s="586" t="s">
        <v>133</v>
      </c>
      <c r="C1" s="587"/>
      <c r="D1" s="587"/>
      <c r="E1" s="587"/>
      <c r="F1" s="587"/>
      <c r="G1" s="588"/>
    </row>
    <row r="2" spans="1:7" ht="12.75" customHeight="1">
      <c r="A2" s="732"/>
      <c r="B2" s="589"/>
      <c r="C2" s="590"/>
      <c r="D2" s="590"/>
      <c r="E2" s="590"/>
      <c r="F2" s="590"/>
      <c r="G2" s="591"/>
    </row>
    <row r="3" spans="1:7" ht="12.75" customHeight="1">
      <c r="A3" s="732"/>
      <c r="B3" s="589"/>
      <c r="C3" s="590"/>
      <c r="D3" s="590"/>
      <c r="E3" s="590"/>
      <c r="F3" s="590"/>
      <c r="G3" s="591"/>
    </row>
    <row r="4" spans="1:7" ht="12.75" customHeight="1" thickBot="1">
      <c r="A4" s="733"/>
      <c r="B4" s="592"/>
      <c r="C4" s="593"/>
      <c r="D4" s="593"/>
      <c r="E4" s="593"/>
      <c r="F4" s="593"/>
      <c r="G4" s="594"/>
    </row>
    <row r="5" spans="1:7" ht="30" customHeight="1" thickBot="1">
      <c r="A5" s="583" t="s">
        <v>70</v>
      </c>
      <c r="B5" s="584"/>
      <c r="C5" s="584"/>
      <c r="D5" s="584"/>
      <c r="E5" s="584"/>
      <c r="F5" s="584"/>
      <c r="G5" s="585"/>
    </row>
    <row r="6" spans="1:7" ht="18.75" customHeight="1">
      <c r="A6" s="91"/>
      <c r="B6" s="71"/>
      <c r="C6" s="71"/>
      <c r="D6" s="71"/>
      <c r="E6" s="71"/>
      <c r="F6" s="71"/>
      <c r="G6" s="92"/>
    </row>
    <row r="7" spans="1:7" ht="24" customHeight="1">
      <c r="A7" s="531" t="s">
        <v>35</v>
      </c>
      <c r="B7" s="532"/>
      <c r="C7" s="629">
        <f>'Liste candidats'!B54</f>
        <v>0</v>
      </c>
      <c r="D7" s="629"/>
      <c r="E7" s="629">
        <f>'Liste candidats'!C54</f>
        <v>0</v>
      </c>
      <c r="F7" s="629"/>
      <c r="G7" s="630"/>
    </row>
    <row r="8" spans="1:7" ht="24.75" customHeight="1">
      <c r="A8" s="531" t="s">
        <v>36</v>
      </c>
      <c r="B8" s="532"/>
      <c r="C8" s="666">
        <f>'Liste candidats'!D54</f>
        <v>0</v>
      </c>
      <c r="D8" s="666"/>
      <c r="E8" s="629">
        <f>'Liste candidats'!E54</f>
        <v>0</v>
      </c>
      <c r="F8" s="629"/>
      <c r="G8" s="630"/>
    </row>
    <row r="9" spans="1:7" ht="24" customHeight="1">
      <c r="A9" s="531" t="s">
        <v>37</v>
      </c>
      <c r="B9" s="532"/>
      <c r="C9" s="627">
        <f>'Liste candidats'!H54</f>
        <v>0</v>
      </c>
      <c r="D9" s="627"/>
      <c r="E9" s="627"/>
      <c r="F9" s="627"/>
      <c r="G9" s="628"/>
    </row>
    <row r="10" spans="1:7" ht="23.25" customHeight="1">
      <c r="A10" s="650" t="s">
        <v>38</v>
      </c>
      <c r="B10" s="651"/>
      <c r="C10" s="629">
        <f>'Liste candidats'!F54</f>
        <v>0</v>
      </c>
      <c r="D10" s="629"/>
      <c r="E10" s="60" t="s">
        <v>39</v>
      </c>
      <c r="F10" s="629">
        <f>'Liste candidats'!G54</f>
        <v>0</v>
      </c>
      <c r="G10" s="630"/>
    </row>
    <row r="11" spans="1:7" ht="12.75" customHeight="1">
      <c r="A11" s="652" t="s">
        <v>160</v>
      </c>
      <c r="B11" s="653"/>
      <c r="C11" s="653"/>
      <c r="D11" s="653"/>
      <c r="E11" s="653"/>
      <c r="F11" s="653"/>
      <c r="G11" s="654"/>
    </row>
    <row r="12" spans="1:7" ht="21.75" customHeight="1" thickBot="1">
      <c r="A12" s="652"/>
      <c r="B12" s="653"/>
      <c r="C12" s="653"/>
      <c r="D12" s="653"/>
      <c r="E12" s="653"/>
      <c r="F12" s="653"/>
      <c r="G12" s="654"/>
    </row>
    <row r="13" spans="1:7" ht="32.25" customHeight="1" thickBot="1">
      <c r="A13" s="729"/>
      <c r="B13" s="730"/>
      <c r="C13" s="730"/>
      <c r="D13" s="730"/>
      <c r="E13" s="730"/>
      <c r="F13" s="137" t="s">
        <v>135</v>
      </c>
      <c r="G13" s="136" t="s">
        <v>54</v>
      </c>
    </row>
    <row r="14" spans="1:7" ht="16.5" customHeight="1">
      <c r="A14" s="727" t="str">
        <f>'Suivi PA40'!A5</f>
        <v>Module ADAPTATION </v>
      </c>
      <c r="B14" s="728"/>
      <c r="C14" s="728"/>
      <c r="D14" s="728"/>
      <c r="E14" s="728"/>
      <c r="F14" s="126"/>
      <c r="G14" s="126"/>
    </row>
    <row r="15" spans="1:7" ht="18" customHeight="1">
      <c r="A15" s="708" t="str">
        <f>'Suivi PA40'!A6</f>
        <v>1– Savoir se déplacer en capelé. </v>
      </c>
      <c r="B15" s="709"/>
      <c r="C15" s="709"/>
      <c r="D15" s="709"/>
      <c r="E15" s="709"/>
      <c r="F15" s="127" t="str">
        <f>'Suivi PA40'!D6</f>
        <v>Fait</v>
      </c>
      <c r="G15" s="129">
        <f>'Suivi PA40'!G6</f>
        <v>0</v>
      </c>
    </row>
    <row r="16" spans="1:7" ht="16.5" customHeight="1">
      <c r="A16" s="708" t="str">
        <f>'Suivi PA40'!A7</f>
        <v>2- Descendre en palanquée et en pleine eau dans l’espace lointain 0-40m. </v>
      </c>
      <c r="B16" s="709"/>
      <c r="C16" s="709"/>
      <c r="D16" s="709"/>
      <c r="E16" s="709"/>
      <c r="F16" s="127" t="str">
        <f>'Suivi PA40'!D7</f>
        <v>Fait</v>
      </c>
      <c r="G16" s="129">
        <f>'Suivi PA40'!G7</f>
        <v>0</v>
      </c>
    </row>
    <row r="17" spans="1:7" ht="12.75">
      <c r="A17" s="708" t="str">
        <f>'Suivi PA40'!A8</f>
        <v>3- Lâcher et reprendre l’embout (LRE). </v>
      </c>
      <c r="B17" s="709"/>
      <c r="C17" s="709"/>
      <c r="D17" s="709"/>
      <c r="E17" s="709"/>
      <c r="F17" s="127" t="str">
        <f>'Suivi PA40'!D8</f>
        <v>Fait</v>
      </c>
      <c r="G17" s="129">
        <f>'Suivi PA40'!G8</f>
        <v>0</v>
      </c>
    </row>
    <row r="18" spans="1:7" ht="12.75">
      <c r="A18" s="708" t="str">
        <f>'Suivi PA40'!A9</f>
        <v>4- Réaliser un Vidage De Masque (VDM). </v>
      </c>
      <c r="B18" s="709"/>
      <c r="C18" s="709"/>
      <c r="D18" s="709"/>
      <c r="E18" s="709"/>
      <c r="F18" s="127" t="str">
        <f>'Suivi PA40'!D9</f>
        <v>Fait</v>
      </c>
      <c r="G18" s="129">
        <f>'Suivi PA40'!G9</f>
        <v>0</v>
      </c>
    </row>
    <row r="19" spans="1:7" ht="13.5" thickBot="1">
      <c r="A19" s="734" t="str">
        <f>'Suivi PA40'!A10</f>
        <v>5- Maîtriser la stabilisation avec un système de stabilisation gonflable. </v>
      </c>
      <c r="B19" s="735"/>
      <c r="C19" s="735"/>
      <c r="D19" s="735"/>
      <c r="E19" s="735"/>
      <c r="F19" s="128" t="str">
        <f>'Suivi PA40'!D10</f>
        <v>Fait</v>
      </c>
      <c r="G19" s="129">
        <f>'Suivi PA40'!G10</f>
        <v>0</v>
      </c>
    </row>
    <row r="20" spans="1:7" ht="12.75">
      <c r="A20" s="727" t="str">
        <f>'Suivi PA40'!A11</f>
        <v>Module ASSISTANCE </v>
      </c>
      <c r="B20" s="728"/>
      <c r="C20" s="728"/>
      <c r="D20" s="728"/>
      <c r="E20" s="728"/>
      <c r="F20" s="131"/>
      <c r="G20" s="89"/>
    </row>
    <row r="21" spans="1:7" ht="13.5" thickBot="1">
      <c r="A21" s="734" t="str">
        <f>'Suivi PA40'!A12</f>
        <v>6- Assister un plongeur en difficulté</v>
      </c>
      <c r="B21" s="735"/>
      <c r="C21" s="735"/>
      <c r="D21" s="735"/>
      <c r="E21" s="735"/>
      <c r="F21" s="128">
        <f>'Suivi PA40'!D12</f>
        <v>10</v>
      </c>
      <c r="G21" s="48">
        <f>'Suivi PA40'!G12</f>
        <v>0</v>
      </c>
    </row>
    <row r="22" spans="1:7" ht="12.75" customHeight="1">
      <c r="A22" s="727" t="str">
        <f>'Suivi PA40'!A13</f>
        <v>Module EVOLUTION </v>
      </c>
      <c r="B22" s="728"/>
      <c r="C22" s="728"/>
      <c r="D22" s="728"/>
      <c r="E22" s="728"/>
      <c r="F22" s="131"/>
      <c r="G22" s="89"/>
    </row>
    <row r="23" spans="1:7" ht="12.75" customHeight="1" thickBot="1">
      <c r="A23" s="734" t="str">
        <f>'Suivi PA40'!A14</f>
        <v>7- Planifier, organiser, dans le respect de l’environnement.  </v>
      </c>
      <c r="B23" s="735"/>
      <c r="C23" s="735"/>
      <c r="D23" s="735"/>
      <c r="E23" s="735"/>
      <c r="F23" s="146">
        <f>'Suivi PA40'!D14</f>
        <v>10</v>
      </c>
      <c r="G23" s="143">
        <f>'Suivi PA40'!G14</f>
        <v>0</v>
      </c>
    </row>
    <row r="24" spans="1:7" ht="12.75">
      <c r="A24" s="727" t="str">
        <f>'Suivi PA40'!A15</f>
        <v>Module THEORIE (à l’écrit ou l’oral) </v>
      </c>
      <c r="B24" s="728"/>
      <c r="C24" s="728"/>
      <c r="D24" s="728"/>
      <c r="E24" s="728"/>
      <c r="F24" s="145"/>
      <c r="G24" s="89"/>
    </row>
    <row r="25" spans="1:7" ht="12.75">
      <c r="A25" s="708" t="str">
        <f>'Suivi PA40'!A16</f>
        <v>8- Planification et organisation d’une plongée dans l’espace 0-40m </v>
      </c>
      <c r="B25" s="709"/>
      <c r="C25" s="709"/>
      <c r="D25" s="709"/>
      <c r="E25" s="709"/>
      <c r="F25" s="127">
        <f>'Suivi PA40'!D16</f>
        <v>10</v>
      </c>
      <c r="G25" s="115">
        <f>'Suivi PA40'!G16</f>
        <v>0</v>
      </c>
    </row>
    <row r="26" spans="1:7" ht="12.75">
      <c r="A26" s="708" t="str">
        <f>'Suivi PA40'!A17</f>
        <v>9- Prév, des risques et infos concernant les 1er secours et le traitement des accidents</v>
      </c>
      <c r="B26" s="709"/>
      <c r="C26" s="709"/>
      <c r="D26" s="709"/>
      <c r="E26" s="709"/>
      <c r="F26" s="127">
        <f>'Suivi PA40'!D17</f>
        <v>10</v>
      </c>
      <c r="G26" s="115">
        <f>'Suivi PA40'!G17</f>
        <v>0</v>
      </c>
    </row>
    <row r="27" spans="1:7" ht="12.75">
      <c r="A27" s="708" t="str">
        <f>'Suivi PA40'!A18</f>
        <v>10- Connaissance des prérogatives du niveau et de la notion de responsabilité. </v>
      </c>
      <c r="B27" s="709"/>
      <c r="C27" s="709"/>
      <c r="D27" s="709"/>
      <c r="E27" s="709"/>
      <c r="F27" s="127">
        <f>'Suivi PA40'!D18</f>
        <v>10</v>
      </c>
      <c r="G27" s="115">
        <f>'Suivi PA40'!G18</f>
        <v>0</v>
      </c>
    </row>
    <row r="28" spans="1:7" ht="13.5" thickBot="1">
      <c r="A28" s="734" t="str">
        <f>'Suivi PA40'!A19</f>
        <v>11- Sensibilisation à l’environnement subaquatique et à sa préservation </v>
      </c>
      <c r="B28" s="735"/>
      <c r="C28" s="735"/>
      <c r="D28" s="735"/>
      <c r="E28" s="735"/>
      <c r="F28" s="128">
        <f>'Suivi PA40'!D19</f>
        <v>10</v>
      </c>
      <c r="G28" s="48">
        <f>'Suivi PA40'!G19</f>
        <v>0</v>
      </c>
    </row>
    <row r="29" spans="1:7" ht="13.5" thickBot="1">
      <c r="A29" s="739" t="str">
        <f>'Suivi PA40'!A20</f>
        <v>Moyenne générale</v>
      </c>
      <c r="B29" s="740"/>
      <c r="C29" s="740"/>
      <c r="D29" s="740"/>
      <c r="E29" s="740"/>
      <c r="F29" s="144">
        <f>'Suivi PA40'!D20</f>
        <v>10</v>
      </c>
      <c r="G29" s="48">
        <f>'Suivi PA40'!G20</f>
        <v>0</v>
      </c>
    </row>
    <row r="30" spans="1:8" ht="12.75" thickBot="1">
      <c r="A30" s="81"/>
      <c r="B30" s="33"/>
      <c r="C30" s="33"/>
      <c r="D30" s="33"/>
      <c r="E30" s="33"/>
      <c r="F30" s="33"/>
      <c r="G30" s="82"/>
      <c r="H30" s="13"/>
    </row>
    <row r="31" spans="1:7" ht="12">
      <c r="A31" s="73"/>
      <c r="B31" s="74"/>
      <c r="C31" s="74"/>
      <c r="D31" s="74"/>
      <c r="E31" s="74"/>
      <c r="F31" s="74"/>
      <c r="G31" s="75"/>
    </row>
    <row r="32" spans="1:7" ht="12.75">
      <c r="A32" s="527" t="s">
        <v>42</v>
      </c>
      <c r="B32" s="528"/>
      <c r="C32" s="529" t="str">
        <f>'Tableau de bord'!D3</f>
        <v>xxxxxxxxxxxxxxxxxxxxxxxx</v>
      </c>
      <c r="D32" s="529"/>
      <c r="E32" s="537" t="str">
        <f>'Tableau de bord'!D2</f>
        <v>xxxxxxxxxxxxxxxxxxxxxxxx</v>
      </c>
      <c r="F32" s="537"/>
      <c r="G32" s="538"/>
    </row>
    <row r="33" spans="1:7" ht="12">
      <c r="A33" s="555" t="s">
        <v>43</v>
      </c>
      <c r="B33" s="556"/>
      <c r="C33" s="556"/>
      <c r="D33" s="556"/>
      <c r="E33" s="556"/>
      <c r="F33" s="556"/>
      <c r="G33" s="557"/>
    </row>
    <row r="34" spans="1:7" ht="12">
      <c r="A34" s="555"/>
      <c r="B34" s="556"/>
      <c r="C34" s="556"/>
      <c r="D34" s="556"/>
      <c r="E34" s="556"/>
      <c r="F34" s="556"/>
      <c r="G34" s="557"/>
    </row>
    <row r="35" spans="1:7" ht="12.75">
      <c r="A35" s="78" t="s">
        <v>44</v>
      </c>
      <c r="B35" s="50" t="s">
        <v>71</v>
      </c>
      <c r="C35" s="528" t="s">
        <v>3</v>
      </c>
      <c r="D35" s="528"/>
      <c r="E35" s="528" t="s">
        <v>4</v>
      </c>
      <c r="F35" s="528"/>
      <c r="G35" s="80" t="s">
        <v>5</v>
      </c>
    </row>
    <row r="36" spans="1:7" ht="12">
      <c r="A36" s="81"/>
      <c r="B36" s="33"/>
      <c r="C36" s="33"/>
      <c r="D36" s="33"/>
      <c r="E36" s="33"/>
      <c r="F36" s="33"/>
      <c r="G36" s="82"/>
    </row>
    <row r="37" spans="1:7" ht="22.5">
      <c r="A37" s="561" t="str">
        <f>'Tableau de bord'!D4</f>
        <v>xxxxxxxxxxxxxxxxxxxxxxxx</v>
      </c>
      <c r="B37" s="83" t="str">
        <f>'Tableau de bord'!D5</f>
        <v>xxxxxxxxxxxxxxxxxxxxxxxx</v>
      </c>
      <c r="C37" s="562" t="str">
        <f>'Tableau de bord'!D6</f>
        <v>xxxxxxxxxxxxxxxxxxxxxxxx</v>
      </c>
      <c r="D37" s="562"/>
      <c r="E37" s="562" t="str">
        <f>'Tableau de bord'!D7</f>
        <v>xxxxxxxxxxxxxxxxxxxxxxxx</v>
      </c>
      <c r="F37" s="562"/>
      <c r="G37" s="84" t="str">
        <f>'Tableau de bord'!D8</f>
        <v>xxxxxxxxxxxxxxxxxxxxxxxx</v>
      </c>
    </row>
    <row r="38" spans="1:7" ht="12">
      <c r="A38" s="561"/>
      <c r="B38" s="33"/>
      <c r="C38" s="33"/>
      <c r="D38" s="33"/>
      <c r="E38" s="33"/>
      <c r="F38" s="33"/>
      <c r="G38" s="82"/>
    </row>
    <row r="39" spans="1:7" ht="12">
      <c r="A39" s="81"/>
      <c r="B39" s="33"/>
      <c r="C39" s="33"/>
      <c r="D39" s="33"/>
      <c r="E39" s="33"/>
      <c r="F39" s="33"/>
      <c r="G39" s="82"/>
    </row>
    <row r="40" spans="1:7" ht="12.75">
      <c r="A40" s="85"/>
      <c r="B40" s="33"/>
      <c r="C40" s="33"/>
      <c r="D40" s="33"/>
      <c r="E40" s="33"/>
      <c r="F40" s="33"/>
      <c r="G40" s="82"/>
    </row>
    <row r="41" spans="1:7" ht="12">
      <c r="A41" s="81"/>
      <c r="B41" s="33"/>
      <c r="C41" s="33"/>
      <c r="D41" s="33"/>
      <c r="E41" s="33"/>
      <c r="F41" s="33"/>
      <c r="G41" s="82"/>
    </row>
    <row r="42" spans="1:7" ht="12.75" thickBot="1">
      <c r="A42" s="86"/>
      <c r="B42" s="76"/>
      <c r="C42" s="76"/>
      <c r="D42" s="76"/>
      <c r="E42" s="76"/>
      <c r="F42" s="76"/>
      <c r="G42" s="77"/>
    </row>
    <row r="45" ht="12.75">
      <c r="A45" s="307" t="s">
        <v>164</v>
      </c>
    </row>
  </sheetData>
  <sheetProtection sheet="1"/>
  <mergeCells count="41">
    <mergeCell ref="A1:A4"/>
    <mergeCell ref="B1:G4"/>
    <mergeCell ref="A5:G5"/>
    <mergeCell ref="A7:B7"/>
    <mergeCell ref="C7:D7"/>
    <mergeCell ref="E7:G7"/>
    <mergeCell ref="A8:B8"/>
    <mergeCell ref="C8:D8"/>
    <mergeCell ref="E8:G8"/>
    <mergeCell ref="A9:B9"/>
    <mergeCell ref="C9:G9"/>
    <mergeCell ref="A10:B10"/>
    <mergeCell ref="C10:D10"/>
    <mergeCell ref="F10:G10"/>
    <mergeCell ref="A11:G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2:B32"/>
    <mergeCell ref="C32:D32"/>
    <mergeCell ref="A33:G34"/>
    <mergeCell ref="C35:D35"/>
    <mergeCell ref="E35:F35"/>
    <mergeCell ref="A37:A38"/>
    <mergeCell ref="C37:D37"/>
    <mergeCell ref="E37:F37"/>
    <mergeCell ref="E32:G32"/>
  </mergeCells>
  <hyperlinks>
    <hyperlink ref="A45" location="'Suivi PA40'!A1" display="Suivi PA40"/>
  </hyperlinks>
  <printOptions/>
  <pageMargins left="0.39375" right="0.39375" top="0.39375" bottom="0.9840277777777777" header="0.5118055555555555" footer="0.5118055555555555"/>
  <pageSetup fitToHeight="1" fitToWidth="1" horizontalDpi="300" verticalDpi="300" orientation="portrait" paperSize="9" scale="82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H45"/>
  <sheetViews>
    <sheetView zoomScale="90" zoomScaleNormal="90" zoomScalePageLayoutView="0" workbookViewId="0" topLeftCell="A27">
      <selection activeCell="C32" sqref="C32:G32"/>
    </sheetView>
  </sheetViews>
  <sheetFormatPr defaultColWidth="9.140625" defaultRowHeight="12.75"/>
  <cols>
    <col min="1" max="1" width="12.57421875" style="23" customWidth="1"/>
    <col min="2" max="2" width="15.57421875" style="23" customWidth="1"/>
    <col min="3" max="4" width="10.57421875" style="23" customWidth="1"/>
    <col min="5" max="5" width="19.57421875" style="23" customWidth="1"/>
    <col min="6" max="6" width="10.57421875" style="23" customWidth="1"/>
    <col min="7" max="7" width="20.57421875" style="23" customWidth="1"/>
    <col min="8" max="10" width="9.140625" style="23" customWidth="1"/>
    <col min="11" max="11" width="10.00390625" style="23" bestFit="1" customWidth="1"/>
    <col min="12" max="16384" width="9.140625" style="23" customWidth="1"/>
  </cols>
  <sheetData>
    <row r="1" spans="1:7" ht="12.75" customHeight="1">
      <c r="A1" s="731" t="s">
        <v>34</v>
      </c>
      <c r="B1" s="586" t="s">
        <v>133</v>
      </c>
      <c r="C1" s="587"/>
      <c r="D1" s="587"/>
      <c r="E1" s="587"/>
      <c r="F1" s="587"/>
      <c r="G1" s="588"/>
    </row>
    <row r="2" spans="1:7" ht="12.75" customHeight="1">
      <c r="A2" s="732"/>
      <c r="B2" s="589"/>
      <c r="C2" s="590"/>
      <c r="D2" s="590"/>
      <c r="E2" s="590"/>
      <c r="F2" s="590"/>
      <c r="G2" s="591"/>
    </row>
    <row r="3" spans="1:7" ht="12.75" customHeight="1">
      <c r="A3" s="732"/>
      <c r="B3" s="589"/>
      <c r="C3" s="590"/>
      <c r="D3" s="590"/>
      <c r="E3" s="590"/>
      <c r="F3" s="590"/>
      <c r="G3" s="591"/>
    </row>
    <row r="4" spans="1:7" ht="12.75" customHeight="1" thickBot="1">
      <c r="A4" s="733"/>
      <c r="B4" s="592"/>
      <c r="C4" s="593"/>
      <c r="D4" s="593"/>
      <c r="E4" s="593"/>
      <c r="F4" s="593"/>
      <c r="G4" s="594"/>
    </row>
    <row r="5" spans="1:7" ht="30" customHeight="1" thickBot="1">
      <c r="A5" s="583" t="s">
        <v>70</v>
      </c>
      <c r="B5" s="584"/>
      <c r="C5" s="584"/>
      <c r="D5" s="584"/>
      <c r="E5" s="584"/>
      <c r="F5" s="584"/>
      <c r="G5" s="585"/>
    </row>
    <row r="6" spans="1:7" ht="18.75" customHeight="1">
      <c r="A6" s="91"/>
      <c r="B6" s="71"/>
      <c r="C6" s="71"/>
      <c r="D6" s="71"/>
      <c r="E6" s="71"/>
      <c r="F6" s="71"/>
      <c r="G6" s="92"/>
    </row>
    <row r="7" spans="1:7" ht="24" customHeight="1">
      <c r="A7" s="531" t="s">
        <v>35</v>
      </c>
      <c r="B7" s="532"/>
      <c r="C7" s="629">
        <f>'Liste candidats'!B55</f>
        <v>0</v>
      </c>
      <c r="D7" s="629"/>
      <c r="E7" s="629">
        <f>'Liste candidats'!C55</f>
        <v>0</v>
      </c>
      <c r="F7" s="629"/>
      <c r="G7" s="630"/>
    </row>
    <row r="8" spans="1:7" ht="24.75" customHeight="1">
      <c r="A8" s="531" t="s">
        <v>36</v>
      </c>
      <c r="B8" s="532"/>
      <c r="C8" s="666">
        <f>'Liste candidats'!D55</f>
        <v>0</v>
      </c>
      <c r="D8" s="666"/>
      <c r="E8" s="629">
        <f>'Liste candidats'!E55</f>
        <v>0</v>
      </c>
      <c r="F8" s="629"/>
      <c r="G8" s="630"/>
    </row>
    <row r="9" spans="1:7" ht="24" customHeight="1">
      <c r="A9" s="531" t="s">
        <v>37</v>
      </c>
      <c r="B9" s="532"/>
      <c r="C9" s="627">
        <f>'Liste candidats'!H55</f>
        <v>0</v>
      </c>
      <c r="D9" s="627"/>
      <c r="E9" s="627"/>
      <c r="F9" s="627"/>
      <c r="G9" s="628"/>
    </row>
    <row r="10" spans="1:7" ht="23.25" customHeight="1">
      <c r="A10" s="650" t="s">
        <v>38</v>
      </c>
      <c r="B10" s="651"/>
      <c r="C10" s="629">
        <f>'Liste candidats'!F55</f>
        <v>0</v>
      </c>
      <c r="D10" s="629"/>
      <c r="E10" s="60" t="s">
        <v>39</v>
      </c>
      <c r="F10" s="629">
        <f>'Liste candidats'!G55</f>
        <v>0</v>
      </c>
      <c r="G10" s="630"/>
    </row>
    <row r="11" spans="1:7" ht="12.75" customHeight="1">
      <c r="A11" s="652" t="s">
        <v>160</v>
      </c>
      <c r="B11" s="653"/>
      <c r="C11" s="653"/>
      <c r="D11" s="653"/>
      <c r="E11" s="653"/>
      <c r="F11" s="653"/>
      <c r="G11" s="654"/>
    </row>
    <row r="12" spans="1:7" ht="21.75" customHeight="1" thickBot="1">
      <c r="A12" s="652"/>
      <c r="B12" s="653"/>
      <c r="C12" s="653"/>
      <c r="D12" s="653"/>
      <c r="E12" s="653"/>
      <c r="F12" s="653"/>
      <c r="G12" s="654"/>
    </row>
    <row r="13" spans="1:7" ht="32.25" customHeight="1" thickBot="1">
      <c r="A13" s="729"/>
      <c r="B13" s="730"/>
      <c r="C13" s="730"/>
      <c r="D13" s="730"/>
      <c r="E13" s="730"/>
      <c r="F13" s="137" t="s">
        <v>135</v>
      </c>
      <c r="G13" s="136" t="s">
        <v>54</v>
      </c>
    </row>
    <row r="14" spans="1:7" ht="16.5" customHeight="1">
      <c r="A14" s="727" t="str">
        <f>'Suivi PA40'!A5</f>
        <v>Module ADAPTATION </v>
      </c>
      <c r="B14" s="728"/>
      <c r="C14" s="728"/>
      <c r="D14" s="728"/>
      <c r="E14" s="728"/>
      <c r="F14" s="126"/>
      <c r="G14" s="126"/>
    </row>
    <row r="15" spans="1:7" ht="18" customHeight="1">
      <c r="A15" s="708" t="str">
        <f>'Suivi PA40'!A6</f>
        <v>1– Savoir se déplacer en capelé. </v>
      </c>
      <c r="B15" s="709"/>
      <c r="C15" s="709"/>
      <c r="D15" s="709"/>
      <c r="E15" s="709"/>
      <c r="F15" s="127" t="str">
        <f>'Suivi PA40'!D6</f>
        <v>Fait</v>
      </c>
      <c r="G15" s="129">
        <f>'Suivi PA40'!H6</f>
        <v>0</v>
      </c>
    </row>
    <row r="16" spans="1:7" ht="16.5" customHeight="1">
      <c r="A16" s="708" t="str">
        <f>'Suivi PA40'!A7</f>
        <v>2- Descendre en palanquée et en pleine eau dans l’espace lointain 0-40m. </v>
      </c>
      <c r="B16" s="709"/>
      <c r="C16" s="709"/>
      <c r="D16" s="709"/>
      <c r="E16" s="709"/>
      <c r="F16" s="127" t="str">
        <f>'Suivi PA40'!D7</f>
        <v>Fait</v>
      </c>
      <c r="G16" s="129">
        <f>'Suivi PA40'!H7</f>
        <v>0</v>
      </c>
    </row>
    <row r="17" spans="1:7" ht="12.75">
      <c r="A17" s="708" t="str">
        <f>'Suivi PA40'!A8</f>
        <v>3- Lâcher et reprendre l’embout (LRE). </v>
      </c>
      <c r="B17" s="709"/>
      <c r="C17" s="709"/>
      <c r="D17" s="709"/>
      <c r="E17" s="709"/>
      <c r="F17" s="127" t="str">
        <f>'Suivi PA40'!D8</f>
        <v>Fait</v>
      </c>
      <c r="G17" s="129">
        <f>'Suivi PA40'!H8</f>
        <v>0</v>
      </c>
    </row>
    <row r="18" spans="1:7" ht="12.75">
      <c r="A18" s="708" t="str">
        <f>'Suivi PA40'!A9</f>
        <v>4- Réaliser un Vidage De Masque (VDM). </v>
      </c>
      <c r="B18" s="709"/>
      <c r="C18" s="709"/>
      <c r="D18" s="709"/>
      <c r="E18" s="709"/>
      <c r="F18" s="127" t="str">
        <f>'Suivi PA40'!D9</f>
        <v>Fait</v>
      </c>
      <c r="G18" s="129">
        <f>'Suivi PA40'!H9</f>
        <v>0</v>
      </c>
    </row>
    <row r="19" spans="1:7" ht="13.5" thickBot="1">
      <c r="A19" s="734" t="str">
        <f>'Suivi PA40'!A10</f>
        <v>5- Maîtriser la stabilisation avec un système de stabilisation gonflable. </v>
      </c>
      <c r="B19" s="735"/>
      <c r="C19" s="735"/>
      <c r="D19" s="735"/>
      <c r="E19" s="735"/>
      <c r="F19" s="128" t="str">
        <f>'Suivi PA40'!D10</f>
        <v>Fait</v>
      </c>
      <c r="G19" s="129">
        <f>'Suivi PA40'!H10</f>
        <v>0</v>
      </c>
    </row>
    <row r="20" spans="1:7" ht="12.75">
      <c r="A20" s="727" t="str">
        <f>'Suivi PA40'!A11</f>
        <v>Module ASSISTANCE </v>
      </c>
      <c r="B20" s="728"/>
      <c r="C20" s="728"/>
      <c r="D20" s="728"/>
      <c r="E20" s="728"/>
      <c r="F20" s="131"/>
      <c r="G20" s="89"/>
    </row>
    <row r="21" spans="1:7" ht="13.5" thickBot="1">
      <c r="A21" s="734" t="str">
        <f>'Suivi PA40'!A12</f>
        <v>6- Assister un plongeur en difficulté</v>
      </c>
      <c r="B21" s="735"/>
      <c r="C21" s="735"/>
      <c r="D21" s="735"/>
      <c r="E21" s="735"/>
      <c r="F21" s="128">
        <f>'Suivi PA40'!D12</f>
        <v>10</v>
      </c>
      <c r="G21" s="48">
        <f>'Suivi PA40'!H12</f>
        <v>0</v>
      </c>
    </row>
    <row r="22" spans="1:7" ht="12.75" customHeight="1">
      <c r="A22" s="727" t="str">
        <f>'Suivi PA40'!A13</f>
        <v>Module EVOLUTION </v>
      </c>
      <c r="B22" s="728"/>
      <c r="C22" s="728"/>
      <c r="D22" s="728"/>
      <c r="E22" s="728"/>
      <c r="F22" s="131"/>
      <c r="G22" s="89"/>
    </row>
    <row r="23" spans="1:7" ht="12.75" customHeight="1" thickBot="1">
      <c r="A23" s="734" t="str">
        <f>'Suivi PA40'!A14</f>
        <v>7- Planifier, organiser, dans le respect de l’environnement.  </v>
      </c>
      <c r="B23" s="735"/>
      <c r="C23" s="735"/>
      <c r="D23" s="735"/>
      <c r="E23" s="735"/>
      <c r="F23" s="146">
        <f>'Suivi PA40'!D14</f>
        <v>10</v>
      </c>
      <c r="G23" s="143">
        <f>'Suivi PA40'!H14</f>
        <v>0</v>
      </c>
    </row>
    <row r="24" spans="1:7" ht="12.75">
      <c r="A24" s="727" t="str">
        <f>'Suivi PA40'!A15</f>
        <v>Module THEORIE (à l’écrit ou l’oral) </v>
      </c>
      <c r="B24" s="728"/>
      <c r="C24" s="728"/>
      <c r="D24" s="728"/>
      <c r="E24" s="728"/>
      <c r="F24" s="145"/>
      <c r="G24" s="89"/>
    </row>
    <row r="25" spans="1:7" ht="12.75">
      <c r="A25" s="708" t="str">
        <f>'Suivi PA40'!A16</f>
        <v>8- Planification et organisation d’une plongée dans l’espace 0-40m </v>
      </c>
      <c r="B25" s="709"/>
      <c r="C25" s="709"/>
      <c r="D25" s="709"/>
      <c r="E25" s="709"/>
      <c r="F25" s="127">
        <f>'Suivi PA40'!D16</f>
        <v>10</v>
      </c>
      <c r="G25" s="115">
        <f>'Suivi PA40'!H16</f>
        <v>0</v>
      </c>
    </row>
    <row r="26" spans="1:7" ht="12.75">
      <c r="A26" s="708" t="str">
        <f>'Suivi PA40'!A17</f>
        <v>9- Prév, des risques et infos concernant les 1er secours et le traitement des accidents</v>
      </c>
      <c r="B26" s="709"/>
      <c r="C26" s="709"/>
      <c r="D26" s="709"/>
      <c r="E26" s="709"/>
      <c r="F26" s="127">
        <f>'Suivi PA40'!D17</f>
        <v>10</v>
      </c>
      <c r="G26" s="115">
        <f>'Suivi PA40'!H17</f>
        <v>0</v>
      </c>
    </row>
    <row r="27" spans="1:7" ht="12.75">
      <c r="A27" s="708" t="str">
        <f>'Suivi PA40'!A18</f>
        <v>10- Connaissance des prérogatives du niveau et de la notion de responsabilité. </v>
      </c>
      <c r="B27" s="709"/>
      <c r="C27" s="709"/>
      <c r="D27" s="709"/>
      <c r="E27" s="709"/>
      <c r="F27" s="127">
        <f>'Suivi PA40'!D18</f>
        <v>10</v>
      </c>
      <c r="G27" s="115">
        <f>'Suivi PA40'!H18</f>
        <v>0</v>
      </c>
    </row>
    <row r="28" spans="1:7" ht="13.5" thickBot="1">
      <c r="A28" s="734" t="str">
        <f>'Suivi PA40'!A19</f>
        <v>11- Sensibilisation à l’environnement subaquatique et à sa préservation </v>
      </c>
      <c r="B28" s="735"/>
      <c r="C28" s="735"/>
      <c r="D28" s="735"/>
      <c r="E28" s="735"/>
      <c r="F28" s="128">
        <f>'Suivi PA40'!D19</f>
        <v>10</v>
      </c>
      <c r="G28" s="48">
        <f>'Suivi PA40'!H19</f>
        <v>0</v>
      </c>
    </row>
    <row r="29" spans="1:7" ht="13.5" thickBot="1">
      <c r="A29" s="739" t="str">
        <f>'Suivi PA40'!A20</f>
        <v>Moyenne générale</v>
      </c>
      <c r="B29" s="740"/>
      <c r="C29" s="740"/>
      <c r="D29" s="740"/>
      <c r="E29" s="740"/>
      <c r="F29" s="144">
        <f>'Suivi PA40'!D20</f>
        <v>10</v>
      </c>
      <c r="G29" s="48">
        <f>'Suivi PA40'!H20</f>
        <v>0</v>
      </c>
    </row>
    <row r="30" spans="1:8" ht="12.75" thickBot="1">
      <c r="A30" s="81"/>
      <c r="B30" s="33"/>
      <c r="C30" s="33"/>
      <c r="D30" s="33"/>
      <c r="E30" s="33"/>
      <c r="F30" s="33"/>
      <c r="G30" s="82"/>
      <c r="H30" s="13"/>
    </row>
    <row r="31" spans="1:7" ht="12">
      <c r="A31" s="73"/>
      <c r="B31" s="74"/>
      <c r="C31" s="74"/>
      <c r="D31" s="74"/>
      <c r="E31" s="74"/>
      <c r="F31" s="74"/>
      <c r="G31" s="75"/>
    </row>
    <row r="32" spans="1:7" ht="12.75">
      <c r="A32" s="527" t="s">
        <v>42</v>
      </c>
      <c r="B32" s="528"/>
      <c r="C32" s="529" t="str">
        <f>'Tableau de bord'!D3</f>
        <v>xxxxxxxxxxxxxxxxxxxxxxxx</v>
      </c>
      <c r="D32" s="529"/>
      <c r="E32" s="537" t="str">
        <f>'Tableau de bord'!D2</f>
        <v>xxxxxxxxxxxxxxxxxxxxxxxx</v>
      </c>
      <c r="F32" s="537"/>
      <c r="G32" s="538"/>
    </row>
    <row r="33" spans="1:7" ht="12">
      <c r="A33" s="555" t="s">
        <v>43</v>
      </c>
      <c r="B33" s="556"/>
      <c r="C33" s="556"/>
      <c r="D33" s="556"/>
      <c r="E33" s="556"/>
      <c r="F33" s="556"/>
      <c r="G33" s="557"/>
    </row>
    <row r="34" spans="1:7" ht="12">
      <c r="A34" s="555"/>
      <c r="B34" s="556"/>
      <c r="C34" s="556"/>
      <c r="D34" s="556"/>
      <c r="E34" s="556"/>
      <c r="F34" s="556"/>
      <c r="G34" s="557"/>
    </row>
    <row r="35" spans="1:7" ht="12.75">
      <c r="A35" s="78" t="s">
        <v>44</v>
      </c>
      <c r="B35" s="50" t="s">
        <v>71</v>
      </c>
      <c r="C35" s="528" t="s">
        <v>3</v>
      </c>
      <c r="D35" s="528"/>
      <c r="E35" s="528" t="s">
        <v>4</v>
      </c>
      <c r="F35" s="528"/>
      <c r="G35" s="80" t="s">
        <v>5</v>
      </c>
    </row>
    <row r="36" spans="1:7" ht="12">
      <c r="A36" s="81"/>
      <c r="B36" s="33"/>
      <c r="C36" s="33"/>
      <c r="D36" s="33"/>
      <c r="E36" s="33"/>
      <c r="F36" s="33"/>
      <c r="G36" s="82"/>
    </row>
    <row r="37" spans="1:7" ht="22.5">
      <c r="A37" s="561" t="str">
        <f>'Tableau de bord'!D4</f>
        <v>xxxxxxxxxxxxxxxxxxxxxxxx</v>
      </c>
      <c r="B37" s="83" t="str">
        <f>'Tableau de bord'!D5</f>
        <v>xxxxxxxxxxxxxxxxxxxxxxxx</v>
      </c>
      <c r="C37" s="562" t="str">
        <f>'Tableau de bord'!D6</f>
        <v>xxxxxxxxxxxxxxxxxxxxxxxx</v>
      </c>
      <c r="D37" s="562"/>
      <c r="E37" s="562" t="str">
        <f>'Tableau de bord'!D7</f>
        <v>xxxxxxxxxxxxxxxxxxxxxxxx</v>
      </c>
      <c r="F37" s="562"/>
      <c r="G37" s="84" t="str">
        <f>'Tableau de bord'!D8</f>
        <v>xxxxxxxxxxxxxxxxxxxxxxxx</v>
      </c>
    </row>
    <row r="38" spans="1:7" ht="12">
      <c r="A38" s="561"/>
      <c r="B38" s="33"/>
      <c r="C38" s="33"/>
      <c r="D38" s="33"/>
      <c r="E38" s="33"/>
      <c r="F38" s="33"/>
      <c r="G38" s="82"/>
    </row>
    <row r="39" spans="1:7" ht="12">
      <c r="A39" s="81"/>
      <c r="B39" s="33"/>
      <c r="C39" s="33"/>
      <c r="D39" s="33"/>
      <c r="E39" s="33"/>
      <c r="F39" s="33"/>
      <c r="G39" s="82"/>
    </row>
    <row r="40" spans="1:7" ht="12.75">
      <c r="A40" s="85"/>
      <c r="B40" s="33"/>
      <c r="C40" s="33"/>
      <c r="D40" s="33"/>
      <c r="E40" s="33"/>
      <c r="F40" s="33"/>
      <c r="G40" s="82"/>
    </row>
    <row r="41" spans="1:7" ht="12">
      <c r="A41" s="81"/>
      <c r="B41" s="33"/>
      <c r="C41" s="33"/>
      <c r="D41" s="33"/>
      <c r="E41" s="33"/>
      <c r="F41" s="33"/>
      <c r="G41" s="82"/>
    </row>
    <row r="42" spans="1:7" ht="12.75" thickBot="1">
      <c r="A42" s="86"/>
      <c r="B42" s="76"/>
      <c r="C42" s="76"/>
      <c r="D42" s="76"/>
      <c r="E42" s="76"/>
      <c r="F42" s="76"/>
      <c r="G42" s="77"/>
    </row>
    <row r="45" ht="12.75">
      <c r="A45" s="307" t="s">
        <v>164</v>
      </c>
    </row>
  </sheetData>
  <sheetProtection sheet="1"/>
  <mergeCells count="41">
    <mergeCell ref="A1:A4"/>
    <mergeCell ref="B1:G4"/>
    <mergeCell ref="A5:G5"/>
    <mergeCell ref="A7:B7"/>
    <mergeCell ref="C7:D7"/>
    <mergeCell ref="E7:G7"/>
    <mergeCell ref="A8:B8"/>
    <mergeCell ref="C8:D8"/>
    <mergeCell ref="E8:G8"/>
    <mergeCell ref="A9:B9"/>
    <mergeCell ref="C9:G9"/>
    <mergeCell ref="A10:B10"/>
    <mergeCell ref="C10:D10"/>
    <mergeCell ref="F10:G10"/>
    <mergeCell ref="A11:G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2:B32"/>
    <mergeCell ref="C32:D32"/>
    <mergeCell ref="A33:G34"/>
    <mergeCell ref="C35:D35"/>
    <mergeCell ref="E35:F35"/>
    <mergeCell ref="A37:A38"/>
    <mergeCell ref="C37:D37"/>
    <mergeCell ref="E37:F37"/>
    <mergeCell ref="E32:G32"/>
  </mergeCells>
  <hyperlinks>
    <hyperlink ref="A45" location="'Suivi PA40'!A1" display="Suivi PA40"/>
  </hyperlinks>
  <printOptions/>
  <pageMargins left="0.39375" right="0.39375" top="0.39375" bottom="0.9840277777777777" header="0.5118055555555555" footer="0.5118055555555555"/>
  <pageSetup fitToHeight="1" fitToWidth="1" horizontalDpi="300" verticalDpi="300" orientation="portrait" paperSize="9" scale="82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H45"/>
  <sheetViews>
    <sheetView zoomScale="90" zoomScaleNormal="90" zoomScalePageLayoutView="0" workbookViewId="0" topLeftCell="A24">
      <selection activeCell="C32" sqref="C32:G32"/>
    </sheetView>
  </sheetViews>
  <sheetFormatPr defaultColWidth="9.140625" defaultRowHeight="12.75"/>
  <cols>
    <col min="1" max="1" width="12.57421875" style="23" customWidth="1"/>
    <col min="2" max="2" width="15.57421875" style="23" customWidth="1"/>
    <col min="3" max="4" width="10.57421875" style="23" customWidth="1"/>
    <col min="5" max="5" width="19.57421875" style="23" customWidth="1"/>
    <col min="6" max="6" width="10.57421875" style="23" customWidth="1"/>
    <col min="7" max="7" width="20.57421875" style="23" customWidth="1"/>
    <col min="8" max="10" width="9.140625" style="23" customWidth="1"/>
    <col min="11" max="11" width="10.00390625" style="23" bestFit="1" customWidth="1"/>
    <col min="12" max="16384" width="9.140625" style="23" customWidth="1"/>
  </cols>
  <sheetData>
    <row r="1" spans="1:7" ht="12.75" customHeight="1">
      <c r="A1" s="731" t="s">
        <v>34</v>
      </c>
      <c r="B1" s="586" t="s">
        <v>133</v>
      </c>
      <c r="C1" s="587"/>
      <c r="D1" s="587"/>
      <c r="E1" s="587"/>
      <c r="F1" s="587"/>
      <c r="G1" s="588"/>
    </row>
    <row r="2" spans="1:7" ht="12.75" customHeight="1">
      <c r="A2" s="732"/>
      <c r="B2" s="589"/>
      <c r="C2" s="590"/>
      <c r="D2" s="590"/>
      <c r="E2" s="590"/>
      <c r="F2" s="590"/>
      <c r="G2" s="591"/>
    </row>
    <row r="3" spans="1:7" ht="12.75" customHeight="1">
      <c r="A3" s="732"/>
      <c r="B3" s="589"/>
      <c r="C3" s="590"/>
      <c r="D3" s="590"/>
      <c r="E3" s="590"/>
      <c r="F3" s="590"/>
      <c r="G3" s="591"/>
    </row>
    <row r="4" spans="1:7" ht="12.75" customHeight="1" thickBot="1">
      <c r="A4" s="733"/>
      <c r="B4" s="592"/>
      <c r="C4" s="593"/>
      <c r="D4" s="593"/>
      <c r="E4" s="593"/>
      <c r="F4" s="593"/>
      <c r="G4" s="594"/>
    </row>
    <row r="5" spans="1:7" ht="30" customHeight="1" thickBot="1">
      <c r="A5" s="583" t="s">
        <v>70</v>
      </c>
      <c r="B5" s="584"/>
      <c r="C5" s="584"/>
      <c r="D5" s="584"/>
      <c r="E5" s="584"/>
      <c r="F5" s="584"/>
      <c r="G5" s="585"/>
    </row>
    <row r="6" spans="1:7" ht="18.75" customHeight="1">
      <c r="A6" s="91"/>
      <c r="B6" s="71"/>
      <c r="C6" s="71"/>
      <c r="D6" s="71"/>
      <c r="E6" s="71"/>
      <c r="F6" s="71"/>
      <c r="G6" s="92"/>
    </row>
    <row r="7" spans="1:7" ht="24" customHeight="1">
      <c r="A7" s="531" t="s">
        <v>35</v>
      </c>
      <c r="B7" s="532"/>
      <c r="C7" s="629">
        <f>'Liste candidats'!B56</f>
        <v>0</v>
      </c>
      <c r="D7" s="629"/>
      <c r="E7" s="629">
        <f>'Liste candidats'!C56</f>
        <v>0</v>
      </c>
      <c r="F7" s="629"/>
      <c r="G7" s="630"/>
    </row>
    <row r="8" spans="1:7" ht="24.75" customHeight="1">
      <c r="A8" s="531" t="s">
        <v>36</v>
      </c>
      <c r="B8" s="532"/>
      <c r="C8" s="666">
        <f>'Liste candidats'!D56</f>
        <v>0</v>
      </c>
      <c r="D8" s="666"/>
      <c r="E8" s="629">
        <f>'Liste candidats'!E56</f>
        <v>0</v>
      </c>
      <c r="F8" s="629"/>
      <c r="G8" s="630"/>
    </row>
    <row r="9" spans="1:7" ht="24" customHeight="1">
      <c r="A9" s="531" t="s">
        <v>37</v>
      </c>
      <c r="B9" s="532"/>
      <c r="C9" s="627">
        <f>'Liste candidats'!H56</f>
        <v>0</v>
      </c>
      <c r="D9" s="627"/>
      <c r="E9" s="627"/>
      <c r="F9" s="627"/>
      <c r="G9" s="628"/>
    </row>
    <row r="10" spans="1:7" ht="23.25" customHeight="1">
      <c r="A10" s="650" t="s">
        <v>38</v>
      </c>
      <c r="B10" s="651"/>
      <c r="C10" s="629">
        <f>'Liste candidats'!F56</f>
        <v>0</v>
      </c>
      <c r="D10" s="629"/>
      <c r="E10" s="60" t="s">
        <v>39</v>
      </c>
      <c r="F10" s="629">
        <f>'Liste candidats'!G56</f>
        <v>0</v>
      </c>
      <c r="G10" s="630"/>
    </row>
    <row r="11" spans="1:7" ht="12.75" customHeight="1">
      <c r="A11" s="652" t="s">
        <v>160</v>
      </c>
      <c r="B11" s="653"/>
      <c r="C11" s="653"/>
      <c r="D11" s="653"/>
      <c r="E11" s="653"/>
      <c r="F11" s="653"/>
      <c r="G11" s="654"/>
    </row>
    <row r="12" spans="1:7" ht="21.75" customHeight="1" thickBot="1">
      <c r="A12" s="652"/>
      <c r="B12" s="653"/>
      <c r="C12" s="653"/>
      <c r="D12" s="653"/>
      <c r="E12" s="653"/>
      <c r="F12" s="653"/>
      <c r="G12" s="654"/>
    </row>
    <row r="13" spans="1:7" ht="32.25" customHeight="1" thickBot="1">
      <c r="A13" s="729"/>
      <c r="B13" s="730"/>
      <c r="C13" s="730"/>
      <c r="D13" s="730"/>
      <c r="E13" s="730"/>
      <c r="F13" s="137" t="s">
        <v>135</v>
      </c>
      <c r="G13" s="136" t="s">
        <v>54</v>
      </c>
    </row>
    <row r="14" spans="1:7" ht="16.5" customHeight="1">
      <c r="A14" s="727" t="str">
        <f>'Suivi PA40'!A5</f>
        <v>Module ADAPTATION </v>
      </c>
      <c r="B14" s="728"/>
      <c r="C14" s="728"/>
      <c r="D14" s="728"/>
      <c r="E14" s="728"/>
      <c r="F14" s="126"/>
      <c r="G14" s="126"/>
    </row>
    <row r="15" spans="1:7" ht="18" customHeight="1">
      <c r="A15" s="708" t="str">
        <f>'Suivi PA40'!A6</f>
        <v>1– Savoir se déplacer en capelé. </v>
      </c>
      <c r="B15" s="709"/>
      <c r="C15" s="709"/>
      <c r="D15" s="709"/>
      <c r="E15" s="709"/>
      <c r="F15" s="127" t="str">
        <f>'Suivi PA40'!D6</f>
        <v>Fait</v>
      </c>
      <c r="G15" s="129">
        <f>'Suivi PA40'!I6</f>
        <v>0</v>
      </c>
    </row>
    <row r="16" spans="1:7" ht="16.5" customHeight="1">
      <c r="A16" s="708" t="str">
        <f>'Suivi PA40'!A7</f>
        <v>2- Descendre en palanquée et en pleine eau dans l’espace lointain 0-40m. </v>
      </c>
      <c r="B16" s="709"/>
      <c r="C16" s="709"/>
      <c r="D16" s="709"/>
      <c r="E16" s="709"/>
      <c r="F16" s="127" t="str">
        <f>'Suivi PA40'!D7</f>
        <v>Fait</v>
      </c>
      <c r="G16" s="129">
        <f>'Suivi PA40'!I7</f>
        <v>0</v>
      </c>
    </row>
    <row r="17" spans="1:7" ht="12.75">
      <c r="A17" s="708" t="str">
        <f>'Suivi PA40'!A8</f>
        <v>3- Lâcher et reprendre l’embout (LRE). </v>
      </c>
      <c r="B17" s="709"/>
      <c r="C17" s="709"/>
      <c r="D17" s="709"/>
      <c r="E17" s="709"/>
      <c r="F17" s="127" t="str">
        <f>'Suivi PA40'!D8</f>
        <v>Fait</v>
      </c>
      <c r="G17" s="129">
        <f>'Suivi PA40'!I8</f>
        <v>0</v>
      </c>
    </row>
    <row r="18" spans="1:7" ht="12.75">
      <c r="A18" s="708" t="str">
        <f>'Suivi PA40'!A9</f>
        <v>4- Réaliser un Vidage De Masque (VDM). </v>
      </c>
      <c r="B18" s="709"/>
      <c r="C18" s="709"/>
      <c r="D18" s="709"/>
      <c r="E18" s="709"/>
      <c r="F18" s="127" t="str">
        <f>'Suivi PA40'!D9</f>
        <v>Fait</v>
      </c>
      <c r="G18" s="129">
        <f>'Suivi PA40'!I9</f>
        <v>0</v>
      </c>
    </row>
    <row r="19" spans="1:7" ht="13.5" thickBot="1">
      <c r="A19" s="734" t="str">
        <f>'Suivi PA40'!A10</f>
        <v>5- Maîtriser la stabilisation avec un système de stabilisation gonflable. </v>
      </c>
      <c r="B19" s="735"/>
      <c r="C19" s="735"/>
      <c r="D19" s="735"/>
      <c r="E19" s="735"/>
      <c r="F19" s="128" t="str">
        <f>'Suivi PA40'!D10</f>
        <v>Fait</v>
      </c>
      <c r="G19" s="129">
        <f>'Suivi PA40'!I10</f>
        <v>0</v>
      </c>
    </row>
    <row r="20" spans="1:7" ht="12.75">
      <c r="A20" s="727" t="str">
        <f>'Suivi PA40'!A11</f>
        <v>Module ASSISTANCE </v>
      </c>
      <c r="B20" s="728"/>
      <c r="C20" s="728"/>
      <c r="D20" s="728"/>
      <c r="E20" s="728"/>
      <c r="F20" s="131"/>
      <c r="G20" s="89"/>
    </row>
    <row r="21" spans="1:7" ht="13.5" thickBot="1">
      <c r="A21" s="734" t="str">
        <f>'Suivi PA40'!A12</f>
        <v>6- Assister un plongeur en difficulté</v>
      </c>
      <c r="B21" s="735"/>
      <c r="C21" s="735"/>
      <c r="D21" s="735"/>
      <c r="E21" s="735"/>
      <c r="F21" s="128">
        <f>'Suivi PA40'!D12</f>
        <v>10</v>
      </c>
      <c r="G21" s="48">
        <f>'Suivi PA40'!I12</f>
        <v>0</v>
      </c>
    </row>
    <row r="22" spans="1:7" ht="12.75" customHeight="1">
      <c r="A22" s="727" t="str">
        <f>'Suivi PA40'!A13</f>
        <v>Module EVOLUTION </v>
      </c>
      <c r="B22" s="728"/>
      <c r="C22" s="728"/>
      <c r="D22" s="728"/>
      <c r="E22" s="728"/>
      <c r="F22" s="131"/>
      <c r="G22" s="89"/>
    </row>
    <row r="23" spans="1:7" ht="12.75" customHeight="1" thickBot="1">
      <c r="A23" s="734" t="str">
        <f>'Suivi PA40'!A14</f>
        <v>7- Planifier, organiser, dans le respect de l’environnement.  </v>
      </c>
      <c r="B23" s="735"/>
      <c r="C23" s="735"/>
      <c r="D23" s="735"/>
      <c r="E23" s="735"/>
      <c r="F23" s="146">
        <f>'Suivi PA40'!D14</f>
        <v>10</v>
      </c>
      <c r="G23" s="143">
        <f>'Suivi PA40'!I14</f>
        <v>0</v>
      </c>
    </row>
    <row r="24" spans="1:7" ht="12.75">
      <c r="A24" s="727" t="str">
        <f>'Suivi PA40'!A15</f>
        <v>Module THEORIE (à l’écrit ou l’oral) </v>
      </c>
      <c r="B24" s="728"/>
      <c r="C24" s="728"/>
      <c r="D24" s="728"/>
      <c r="E24" s="728"/>
      <c r="F24" s="145"/>
      <c r="G24" s="89"/>
    </row>
    <row r="25" spans="1:7" ht="12.75">
      <c r="A25" s="708" t="str">
        <f>'Suivi PA40'!A16</f>
        <v>8- Planification et organisation d’une plongée dans l’espace 0-40m </v>
      </c>
      <c r="B25" s="709"/>
      <c r="C25" s="709"/>
      <c r="D25" s="709"/>
      <c r="E25" s="709"/>
      <c r="F25" s="127">
        <f>'Suivi PA40'!D16</f>
        <v>10</v>
      </c>
      <c r="G25" s="115">
        <f>'Suivi PA40'!I16</f>
        <v>0</v>
      </c>
    </row>
    <row r="26" spans="1:7" ht="12.75">
      <c r="A26" s="708" t="str">
        <f>'Suivi PA40'!A17</f>
        <v>9- Prév, des risques et infos concernant les 1er secours et le traitement des accidents</v>
      </c>
      <c r="B26" s="709"/>
      <c r="C26" s="709"/>
      <c r="D26" s="709"/>
      <c r="E26" s="709"/>
      <c r="F26" s="127">
        <f>'Suivi PA40'!D17</f>
        <v>10</v>
      </c>
      <c r="G26" s="115">
        <f>'Suivi PA40'!I17</f>
        <v>0</v>
      </c>
    </row>
    <row r="27" spans="1:7" ht="12.75">
      <c r="A27" s="708" t="str">
        <f>'Suivi PA40'!A18</f>
        <v>10- Connaissance des prérogatives du niveau et de la notion de responsabilité. </v>
      </c>
      <c r="B27" s="709"/>
      <c r="C27" s="709"/>
      <c r="D27" s="709"/>
      <c r="E27" s="709"/>
      <c r="F27" s="127">
        <f>'Suivi PA40'!D18</f>
        <v>10</v>
      </c>
      <c r="G27" s="115">
        <f>'Suivi PA40'!I18</f>
        <v>0</v>
      </c>
    </row>
    <row r="28" spans="1:7" ht="13.5" thickBot="1">
      <c r="A28" s="734" t="str">
        <f>'Suivi PA40'!A19</f>
        <v>11- Sensibilisation à l’environnement subaquatique et à sa préservation </v>
      </c>
      <c r="B28" s="735"/>
      <c r="C28" s="735"/>
      <c r="D28" s="735"/>
      <c r="E28" s="735"/>
      <c r="F28" s="128">
        <f>'Suivi PA40'!D19</f>
        <v>10</v>
      </c>
      <c r="G28" s="48">
        <f>'Suivi PA40'!I19</f>
        <v>0</v>
      </c>
    </row>
    <row r="29" spans="1:7" ht="13.5" thickBot="1">
      <c r="A29" s="739" t="str">
        <f>'Suivi PA40'!A20</f>
        <v>Moyenne générale</v>
      </c>
      <c r="B29" s="740"/>
      <c r="C29" s="740"/>
      <c r="D29" s="740"/>
      <c r="E29" s="740"/>
      <c r="F29" s="144">
        <f>'Suivi PA40'!D20</f>
        <v>10</v>
      </c>
      <c r="G29" s="48">
        <f>'Suivi PA40'!I20</f>
        <v>0</v>
      </c>
    </row>
    <row r="30" spans="1:8" ht="12.75" thickBot="1">
      <c r="A30" s="81"/>
      <c r="B30" s="33"/>
      <c r="C30" s="33"/>
      <c r="D30" s="33"/>
      <c r="E30" s="33"/>
      <c r="F30" s="33"/>
      <c r="G30" s="82"/>
      <c r="H30" s="13"/>
    </row>
    <row r="31" spans="1:7" ht="12">
      <c r="A31" s="73"/>
      <c r="B31" s="74"/>
      <c r="C31" s="74"/>
      <c r="D31" s="74"/>
      <c r="E31" s="74"/>
      <c r="F31" s="74"/>
      <c r="G31" s="75"/>
    </row>
    <row r="32" spans="1:7" ht="12.75">
      <c r="A32" s="527" t="s">
        <v>42</v>
      </c>
      <c r="B32" s="528"/>
      <c r="C32" s="529" t="str">
        <f>'Tableau de bord'!D3</f>
        <v>xxxxxxxxxxxxxxxxxxxxxxxx</v>
      </c>
      <c r="D32" s="529"/>
      <c r="E32" s="537" t="str">
        <f>'Tableau de bord'!D2</f>
        <v>xxxxxxxxxxxxxxxxxxxxxxxx</v>
      </c>
      <c r="F32" s="537"/>
      <c r="G32" s="538"/>
    </row>
    <row r="33" spans="1:7" ht="12">
      <c r="A33" s="555" t="s">
        <v>43</v>
      </c>
      <c r="B33" s="556"/>
      <c r="C33" s="556"/>
      <c r="D33" s="556"/>
      <c r="E33" s="556"/>
      <c r="F33" s="556"/>
      <c r="G33" s="557"/>
    </row>
    <row r="34" spans="1:7" ht="12">
      <c r="A34" s="555"/>
      <c r="B34" s="556"/>
      <c r="C34" s="556"/>
      <c r="D34" s="556"/>
      <c r="E34" s="556"/>
      <c r="F34" s="556"/>
      <c r="G34" s="557"/>
    </row>
    <row r="35" spans="1:7" ht="12.75">
      <c r="A35" s="78" t="s">
        <v>44</v>
      </c>
      <c r="B35" s="50" t="s">
        <v>71</v>
      </c>
      <c r="C35" s="528" t="s">
        <v>3</v>
      </c>
      <c r="D35" s="528"/>
      <c r="E35" s="528" t="s">
        <v>4</v>
      </c>
      <c r="F35" s="528"/>
      <c r="G35" s="80" t="s">
        <v>5</v>
      </c>
    </row>
    <row r="36" spans="1:7" ht="12">
      <c r="A36" s="81"/>
      <c r="B36" s="33"/>
      <c r="C36" s="33"/>
      <c r="D36" s="33"/>
      <c r="E36" s="33"/>
      <c r="F36" s="33"/>
      <c r="G36" s="82"/>
    </row>
    <row r="37" spans="1:7" ht="22.5">
      <c r="A37" s="561" t="str">
        <f>'Tableau de bord'!D4</f>
        <v>xxxxxxxxxxxxxxxxxxxxxxxx</v>
      </c>
      <c r="B37" s="83" t="str">
        <f>'Tableau de bord'!D5</f>
        <v>xxxxxxxxxxxxxxxxxxxxxxxx</v>
      </c>
      <c r="C37" s="562" t="str">
        <f>'Tableau de bord'!D6</f>
        <v>xxxxxxxxxxxxxxxxxxxxxxxx</v>
      </c>
      <c r="D37" s="562"/>
      <c r="E37" s="562" t="str">
        <f>'Tableau de bord'!D7</f>
        <v>xxxxxxxxxxxxxxxxxxxxxxxx</v>
      </c>
      <c r="F37" s="562"/>
      <c r="G37" s="84" t="str">
        <f>'Tableau de bord'!D8</f>
        <v>xxxxxxxxxxxxxxxxxxxxxxxx</v>
      </c>
    </row>
    <row r="38" spans="1:7" ht="12">
      <c r="A38" s="561"/>
      <c r="B38" s="33"/>
      <c r="C38" s="33"/>
      <c r="D38" s="33"/>
      <c r="E38" s="33"/>
      <c r="F38" s="33"/>
      <c r="G38" s="82"/>
    </row>
    <row r="39" spans="1:7" ht="12">
      <c r="A39" s="81"/>
      <c r="B39" s="33"/>
      <c r="C39" s="33"/>
      <c r="D39" s="33"/>
      <c r="E39" s="33"/>
      <c r="F39" s="33"/>
      <c r="G39" s="82"/>
    </row>
    <row r="40" spans="1:7" ht="12.75">
      <c r="A40" s="85"/>
      <c r="B40" s="33"/>
      <c r="C40" s="33"/>
      <c r="D40" s="33"/>
      <c r="E40" s="33"/>
      <c r="F40" s="33"/>
      <c r="G40" s="82"/>
    </row>
    <row r="41" spans="1:7" ht="12">
      <c r="A41" s="81"/>
      <c r="B41" s="33"/>
      <c r="C41" s="33"/>
      <c r="D41" s="33"/>
      <c r="E41" s="33"/>
      <c r="F41" s="33"/>
      <c r="G41" s="82"/>
    </row>
    <row r="42" spans="1:7" ht="12.75" thickBot="1">
      <c r="A42" s="86"/>
      <c r="B42" s="76"/>
      <c r="C42" s="76"/>
      <c r="D42" s="76"/>
      <c r="E42" s="76"/>
      <c r="F42" s="76"/>
      <c r="G42" s="77"/>
    </row>
    <row r="45" ht="12.75">
      <c r="A45" s="307" t="s">
        <v>164</v>
      </c>
    </row>
  </sheetData>
  <sheetProtection sheet="1"/>
  <mergeCells count="41">
    <mergeCell ref="A1:A4"/>
    <mergeCell ref="B1:G4"/>
    <mergeCell ref="A5:G5"/>
    <mergeCell ref="A7:B7"/>
    <mergeCell ref="C7:D7"/>
    <mergeCell ref="E7:G7"/>
    <mergeCell ref="A8:B8"/>
    <mergeCell ref="C8:D8"/>
    <mergeCell ref="E8:G8"/>
    <mergeCell ref="A9:B9"/>
    <mergeCell ref="C9:G9"/>
    <mergeCell ref="A10:B10"/>
    <mergeCell ref="C10:D10"/>
    <mergeCell ref="F10:G10"/>
    <mergeCell ref="A11:G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2:B32"/>
    <mergeCell ref="C32:D32"/>
    <mergeCell ref="A33:G34"/>
    <mergeCell ref="C35:D35"/>
    <mergeCell ref="E35:F35"/>
    <mergeCell ref="A37:A38"/>
    <mergeCell ref="C37:D37"/>
    <mergeCell ref="E37:F37"/>
    <mergeCell ref="E32:G32"/>
  </mergeCells>
  <hyperlinks>
    <hyperlink ref="A45" location="'Suivi PA40'!A1" display="Suivi PA40"/>
  </hyperlinks>
  <printOptions/>
  <pageMargins left="0.39375" right="0.39375" top="0.39375" bottom="0.9840277777777777" header="0.5118055555555555" footer="0.5118055555555555"/>
  <pageSetup fitToHeight="1" fitToWidth="1" horizontalDpi="300" verticalDpi="300" orientation="portrait" paperSize="9" scale="82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H45"/>
  <sheetViews>
    <sheetView zoomScale="90" zoomScaleNormal="90" zoomScalePageLayoutView="0" workbookViewId="0" topLeftCell="A24">
      <selection activeCell="C32" sqref="C32:G32"/>
    </sheetView>
  </sheetViews>
  <sheetFormatPr defaultColWidth="9.140625" defaultRowHeight="12.75"/>
  <cols>
    <col min="1" max="1" width="12.57421875" style="23" customWidth="1"/>
    <col min="2" max="2" width="15.57421875" style="23" customWidth="1"/>
    <col min="3" max="4" width="10.57421875" style="23" customWidth="1"/>
    <col min="5" max="5" width="19.57421875" style="23" customWidth="1"/>
    <col min="6" max="6" width="10.57421875" style="23" customWidth="1"/>
    <col min="7" max="7" width="20.57421875" style="23" customWidth="1"/>
    <col min="8" max="10" width="9.140625" style="23" customWidth="1"/>
    <col min="11" max="11" width="10.00390625" style="23" bestFit="1" customWidth="1"/>
    <col min="12" max="16384" width="9.140625" style="23" customWidth="1"/>
  </cols>
  <sheetData>
    <row r="1" spans="1:7" ht="12.75" customHeight="1">
      <c r="A1" s="731" t="s">
        <v>34</v>
      </c>
      <c r="B1" s="586" t="s">
        <v>133</v>
      </c>
      <c r="C1" s="587"/>
      <c r="D1" s="587"/>
      <c r="E1" s="587"/>
      <c r="F1" s="587"/>
      <c r="G1" s="588"/>
    </row>
    <row r="2" spans="1:7" ht="12.75" customHeight="1">
      <c r="A2" s="732"/>
      <c r="B2" s="589"/>
      <c r="C2" s="590"/>
      <c r="D2" s="590"/>
      <c r="E2" s="590"/>
      <c r="F2" s="590"/>
      <c r="G2" s="591"/>
    </row>
    <row r="3" spans="1:7" ht="12.75" customHeight="1">
      <c r="A3" s="732"/>
      <c r="B3" s="589"/>
      <c r="C3" s="590"/>
      <c r="D3" s="590"/>
      <c r="E3" s="590"/>
      <c r="F3" s="590"/>
      <c r="G3" s="591"/>
    </row>
    <row r="4" spans="1:7" ht="12.75" customHeight="1" thickBot="1">
      <c r="A4" s="733"/>
      <c r="B4" s="592"/>
      <c r="C4" s="593"/>
      <c r="D4" s="593"/>
      <c r="E4" s="593"/>
      <c r="F4" s="593"/>
      <c r="G4" s="594"/>
    </row>
    <row r="5" spans="1:7" ht="30" customHeight="1" thickBot="1">
      <c r="A5" s="583" t="s">
        <v>70</v>
      </c>
      <c r="B5" s="584"/>
      <c r="C5" s="584"/>
      <c r="D5" s="584"/>
      <c r="E5" s="584"/>
      <c r="F5" s="584"/>
      <c r="G5" s="585"/>
    </row>
    <row r="6" spans="1:7" ht="18.75" customHeight="1">
      <c r="A6" s="91"/>
      <c r="B6" s="71"/>
      <c r="C6" s="71"/>
      <c r="D6" s="71"/>
      <c r="E6" s="71"/>
      <c r="F6" s="71"/>
      <c r="G6" s="92"/>
    </row>
    <row r="7" spans="1:7" ht="24" customHeight="1">
      <c r="A7" s="531" t="s">
        <v>35</v>
      </c>
      <c r="B7" s="532"/>
      <c r="C7" s="629">
        <f>'Liste candidats'!B57</f>
        <v>0</v>
      </c>
      <c r="D7" s="629"/>
      <c r="E7" s="629">
        <f>'Liste candidats'!C57</f>
        <v>0</v>
      </c>
      <c r="F7" s="629"/>
      <c r="G7" s="630"/>
    </row>
    <row r="8" spans="1:7" ht="24.75" customHeight="1">
      <c r="A8" s="531" t="s">
        <v>36</v>
      </c>
      <c r="B8" s="532"/>
      <c r="C8" s="666">
        <f>'Liste candidats'!D57</f>
        <v>0</v>
      </c>
      <c r="D8" s="666"/>
      <c r="E8" s="629">
        <f>'Liste candidats'!E57</f>
        <v>0</v>
      </c>
      <c r="F8" s="629"/>
      <c r="G8" s="630"/>
    </row>
    <row r="9" spans="1:7" ht="24" customHeight="1">
      <c r="A9" s="531" t="s">
        <v>37</v>
      </c>
      <c r="B9" s="532"/>
      <c r="C9" s="627">
        <f>'Liste candidats'!H57</f>
        <v>0</v>
      </c>
      <c r="D9" s="627"/>
      <c r="E9" s="627"/>
      <c r="F9" s="627"/>
      <c r="G9" s="628"/>
    </row>
    <row r="10" spans="1:7" ht="23.25" customHeight="1">
      <c r="A10" s="650" t="s">
        <v>38</v>
      </c>
      <c r="B10" s="651"/>
      <c r="C10" s="629">
        <f>'Liste candidats'!F57</f>
        <v>0</v>
      </c>
      <c r="D10" s="629"/>
      <c r="E10" s="60" t="s">
        <v>39</v>
      </c>
      <c r="F10" s="629">
        <f>'Liste candidats'!G57</f>
        <v>0</v>
      </c>
      <c r="G10" s="630"/>
    </row>
    <row r="11" spans="1:7" ht="12.75" customHeight="1">
      <c r="A11" s="652" t="s">
        <v>160</v>
      </c>
      <c r="B11" s="653"/>
      <c r="C11" s="653"/>
      <c r="D11" s="653"/>
      <c r="E11" s="653"/>
      <c r="F11" s="653"/>
      <c r="G11" s="654"/>
    </row>
    <row r="12" spans="1:7" ht="21.75" customHeight="1" thickBot="1">
      <c r="A12" s="652"/>
      <c r="B12" s="653"/>
      <c r="C12" s="653"/>
      <c r="D12" s="653"/>
      <c r="E12" s="653"/>
      <c r="F12" s="653"/>
      <c r="G12" s="654"/>
    </row>
    <row r="13" spans="1:7" ht="32.25" customHeight="1" thickBot="1">
      <c r="A13" s="729"/>
      <c r="B13" s="730"/>
      <c r="C13" s="730"/>
      <c r="D13" s="730"/>
      <c r="E13" s="730"/>
      <c r="F13" s="137" t="s">
        <v>135</v>
      </c>
      <c r="G13" s="136" t="s">
        <v>54</v>
      </c>
    </row>
    <row r="14" spans="1:7" ht="16.5" customHeight="1">
      <c r="A14" s="727" t="str">
        <f>'Suivi PA40'!A5</f>
        <v>Module ADAPTATION </v>
      </c>
      <c r="B14" s="728"/>
      <c r="C14" s="728"/>
      <c r="D14" s="728"/>
      <c r="E14" s="728"/>
      <c r="F14" s="126"/>
      <c r="G14" s="126"/>
    </row>
    <row r="15" spans="1:7" ht="18" customHeight="1">
      <c r="A15" s="708" t="str">
        <f>'Suivi PA40'!A6</f>
        <v>1– Savoir se déplacer en capelé. </v>
      </c>
      <c r="B15" s="709"/>
      <c r="C15" s="709"/>
      <c r="D15" s="709"/>
      <c r="E15" s="709"/>
      <c r="F15" s="127" t="str">
        <f>'Suivi PA40'!D6</f>
        <v>Fait</v>
      </c>
      <c r="G15" s="129">
        <f>'Suivi PA40'!J6</f>
        <v>0</v>
      </c>
    </row>
    <row r="16" spans="1:7" ht="16.5" customHeight="1">
      <c r="A16" s="708" t="str">
        <f>'Suivi PA40'!A7</f>
        <v>2- Descendre en palanquée et en pleine eau dans l’espace lointain 0-40m. </v>
      </c>
      <c r="B16" s="709"/>
      <c r="C16" s="709"/>
      <c r="D16" s="709"/>
      <c r="E16" s="709"/>
      <c r="F16" s="127" t="str">
        <f>'Suivi PA40'!D7</f>
        <v>Fait</v>
      </c>
      <c r="G16" s="129">
        <f>'Suivi PA40'!J7</f>
        <v>0</v>
      </c>
    </row>
    <row r="17" spans="1:7" ht="12.75">
      <c r="A17" s="708" t="str">
        <f>'Suivi PA40'!A8</f>
        <v>3- Lâcher et reprendre l’embout (LRE). </v>
      </c>
      <c r="B17" s="709"/>
      <c r="C17" s="709"/>
      <c r="D17" s="709"/>
      <c r="E17" s="709"/>
      <c r="F17" s="127" t="str">
        <f>'Suivi PA40'!D8</f>
        <v>Fait</v>
      </c>
      <c r="G17" s="129">
        <f>'Suivi PA40'!J8</f>
        <v>0</v>
      </c>
    </row>
    <row r="18" spans="1:7" ht="12.75">
      <c r="A18" s="708" t="str">
        <f>'Suivi PA40'!A9</f>
        <v>4- Réaliser un Vidage De Masque (VDM). </v>
      </c>
      <c r="B18" s="709"/>
      <c r="C18" s="709"/>
      <c r="D18" s="709"/>
      <c r="E18" s="709"/>
      <c r="F18" s="127" t="str">
        <f>'Suivi PA40'!D9</f>
        <v>Fait</v>
      </c>
      <c r="G18" s="129">
        <f>'Suivi PA40'!J9</f>
        <v>0</v>
      </c>
    </row>
    <row r="19" spans="1:7" ht="13.5" thickBot="1">
      <c r="A19" s="734" t="str">
        <f>'Suivi PA40'!A10</f>
        <v>5- Maîtriser la stabilisation avec un système de stabilisation gonflable. </v>
      </c>
      <c r="B19" s="735"/>
      <c r="C19" s="735"/>
      <c r="D19" s="735"/>
      <c r="E19" s="735"/>
      <c r="F19" s="128" t="str">
        <f>'Suivi PA40'!D10</f>
        <v>Fait</v>
      </c>
      <c r="G19" s="129">
        <f>'Suivi PA40'!J10</f>
        <v>0</v>
      </c>
    </row>
    <row r="20" spans="1:7" ht="12.75">
      <c r="A20" s="727" t="str">
        <f>'Suivi PA40'!A11</f>
        <v>Module ASSISTANCE </v>
      </c>
      <c r="B20" s="728"/>
      <c r="C20" s="728"/>
      <c r="D20" s="728"/>
      <c r="E20" s="728"/>
      <c r="F20" s="131"/>
      <c r="G20" s="89"/>
    </row>
    <row r="21" spans="1:7" ht="13.5" thickBot="1">
      <c r="A21" s="734" t="str">
        <f>'Suivi PA40'!A12</f>
        <v>6- Assister un plongeur en difficulté</v>
      </c>
      <c r="B21" s="735"/>
      <c r="C21" s="735"/>
      <c r="D21" s="735"/>
      <c r="E21" s="735"/>
      <c r="F21" s="128">
        <f>'Suivi PA40'!D12</f>
        <v>10</v>
      </c>
      <c r="G21" s="48">
        <f>'Suivi PA40'!J12</f>
        <v>0</v>
      </c>
    </row>
    <row r="22" spans="1:7" ht="12.75" customHeight="1">
      <c r="A22" s="727" t="str">
        <f>'Suivi PA40'!A13</f>
        <v>Module EVOLUTION </v>
      </c>
      <c r="B22" s="728"/>
      <c r="C22" s="728"/>
      <c r="D22" s="728"/>
      <c r="E22" s="728"/>
      <c r="F22" s="131"/>
      <c r="G22" s="89"/>
    </row>
    <row r="23" spans="1:7" ht="12.75" customHeight="1" thickBot="1">
      <c r="A23" s="734" t="str">
        <f>'Suivi PA40'!A14</f>
        <v>7- Planifier, organiser, dans le respect de l’environnement.  </v>
      </c>
      <c r="B23" s="735"/>
      <c r="C23" s="735"/>
      <c r="D23" s="735"/>
      <c r="E23" s="735"/>
      <c r="F23" s="146">
        <f>'Suivi PA40'!D14</f>
        <v>10</v>
      </c>
      <c r="G23" s="143">
        <f>'Suivi PA40'!J14</f>
        <v>0</v>
      </c>
    </row>
    <row r="24" spans="1:7" ht="12.75">
      <c r="A24" s="727" t="str">
        <f>'Suivi PA40'!A15</f>
        <v>Module THEORIE (à l’écrit ou l’oral) </v>
      </c>
      <c r="B24" s="728"/>
      <c r="C24" s="728"/>
      <c r="D24" s="728"/>
      <c r="E24" s="728"/>
      <c r="F24" s="145"/>
      <c r="G24" s="89"/>
    </row>
    <row r="25" spans="1:7" ht="12.75">
      <c r="A25" s="708" t="str">
        <f>'Suivi PA40'!A16</f>
        <v>8- Planification et organisation d’une plongée dans l’espace 0-40m </v>
      </c>
      <c r="B25" s="709"/>
      <c r="C25" s="709"/>
      <c r="D25" s="709"/>
      <c r="E25" s="709"/>
      <c r="F25" s="127">
        <f>'Suivi PA40'!D16</f>
        <v>10</v>
      </c>
      <c r="G25" s="115">
        <f>'Suivi PA40'!J16</f>
        <v>0</v>
      </c>
    </row>
    <row r="26" spans="1:7" ht="12.75">
      <c r="A26" s="708" t="str">
        <f>'Suivi PA40'!A17</f>
        <v>9- Prév, des risques et infos concernant les 1er secours et le traitement des accidents</v>
      </c>
      <c r="B26" s="709"/>
      <c r="C26" s="709"/>
      <c r="D26" s="709"/>
      <c r="E26" s="709"/>
      <c r="F26" s="127">
        <f>'Suivi PA40'!D17</f>
        <v>10</v>
      </c>
      <c r="G26" s="115">
        <f>'Suivi PA40'!J17</f>
        <v>0</v>
      </c>
    </row>
    <row r="27" spans="1:7" ht="12.75">
      <c r="A27" s="708" t="str">
        <f>'Suivi PA40'!A18</f>
        <v>10- Connaissance des prérogatives du niveau et de la notion de responsabilité. </v>
      </c>
      <c r="B27" s="709"/>
      <c r="C27" s="709"/>
      <c r="D27" s="709"/>
      <c r="E27" s="709"/>
      <c r="F27" s="127">
        <f>'Suivi PA40'!D18</f>
        <v>10</v>
      </c>
      <c r="G27" s="115">
        <f>'Suivi PA40'!J18</f>
        <v>0</v>
      </c>
    </row>
    <row r="28" spans="1:7" ht="13.5" thickBot="1">
      <c r="A28" s="734" t="str">
        <f>'Suivi PA40'!A19</f>
        <v>11- Sensibilisation à l’environnement subaquatique et à sa préservation </v>
      </c>
      <c r="B28" s="735"/>
      <c r="C28" s="735"/>
      <c r="D28" s="735"/>
      <c r="E28" s="735"/>
      <c r="F28" s="128">
        <f>'Suivi PA40'!D19</f>
        <v>10</v>
      </c>
      <c r="G28" s="48">
        <f>'Suivi PA40'!J19</f>
        <v>0</v>
      </c>
    </row>
    <row r="29" spans="1:7" ht="13.5" thickBot="1">
      <c r="A29" s="739" t="str">
        <f>'Suivi PA40'!A20</f>
        <v>Moyenne générale</v>
      </c>
      <c r="B29" s="740"/>
      <c r="C29" s="740"/>
      <c r="D29" s="740"/>
      <c r="E29" s="740"/>
      <c r="F29" s="144">
        <f>'Suivi PA40'!D20</f>
        <v>10</v>
      </c>
      <c r="G29" s="48">
        <f>'Suivi PA40'!J20</f>
        <v>0</v>
      </c>
    </row>
    <row r="30" spans="1:8" ht="12.75" thickBot="1">
      <c r="A30" s="81"/>
      <c r="B30" s="33"/>
      <c r="C30" s="33"/>
      <c r="D30" s="33"/>
      <c r="E30" s="33"/>
      <c r="F30" s="33"/>
      <c r="G30" s="82"/>
      <c r="H30" s="13"/>
    </row>
    <row r="31" spans="1:7" ht="12">
      <c r="A31" s="73"/>
      <c r="B31" s="74"/>
      <c r="C31" s="74"/>
      <c r="D31" s="74"/>
      <c r="E31" s="74"/>
      <c r="F31" s="74"/>
      <c r="G31" s="75"/>
    </row>
    <row r="32" spans="1:7" ht="12.75">
      <c r="A32" s="527" t="s">
        <v>42</v>
      </c>
      <c r="B32" s="528"/>
      <c r="C32" s="529" t="str">
        <f>'Tableau de bord'!D3</f>
        <v>xxxxxxxxxxxxxxxxxxxxxxxx</v>
      </c>
      <c r="D32" s="529"/>
      <c r="E32" s="537" t="str">
        <f>'Tableau de bord'!D2</f>
        <v>xxxxxxxxxxxxxxxxxxxxxxxx</v>
      </c>
      <c r="F32" s="537"/>
      <c r="G32" s="538"/>
    </row>
    <row r="33" spans="1:7" ht="12">
      <c r="A33" s="555" t="s">
        <v>43</v>
      </c>
      <c r="B33" s="556"/>
      <c r="C33" s="556"/>
      <c r="D33" s="556"/>
      <c r="E33" s="556"/>
      <c r="F33" s="556"/>
      <c r="G33" s="557"/>
    </row>
    <row r="34" spans="1:7" ht="12">
      <c r="A34" s="555"/>
      <c r="B34" s="556"/>
      <c r="C34" s="556"/>
      <c r="D34" s="556"/>
      <c r="E34" s="556"/>
      <c r="F34" s="556"/>
      <c r="G34" s="557"/>
    </row>
    <row r="35" spans="1:7" ht="12.75">
      <c r="A35" s="78" t="s">
        <v>44</v>
      </c>
      <c r="B35" s="50" t="s">
        <v>71</v>
      </c>
      <c r="C35" s="528" t="s">
        <v>3</v>
      </c>
      <c r="D35" s="528"/>
      <c r="E35" s="528" t="s">
        <v>4</v>
      </c>
      <c r="F35" s="528"/>
      <c r="G35" s="80" t="s">
        <v>5</v>
      </c>
    </row>
    <row r="36" spans="1:7" ht="12">
      <c r="A36" s="81"/>
      <c r="B36" s="33"/>
      <c r="C36" s="33"/>
      <c r="D36" s="33"/>
      <c r="E36" s="33"/>
      <c r="F36" s="33"/>
      <c r="G36" s="82"/>
    </row>
    <row r="37" spans="1:7" ht="22.5">
      <c r="A37" s="561" t="str">
        <f>'Tableau de bord'!D4</f>
        <v>xxxxxxxxxxxxxxxxxxxxxxxx</v>
      </c>
      <c r="B37" s="83" t="str">
        <f>'Tableau de bord'!D5</f>
        <v>xxxxxxxxxxxxxxxxxxxxxxxx</v>
      </c>
      <c r="C37" s="562" t="str">
        <f>'Tableau de bord'!D6</f>
        <v>xxxxxxxxxxxxxxxxxxxxxxxx</v>
      </c>
      <c r="D37" s="562"/>
      <c r="E37" s="562" t="str">
        <f>'Tableau de bord'!D7</f>
        <v>xxxxxxxxxxxxxxxxxxxxxxxx</v>
      </c>
      <c r="F37" s="562"/>
      <c r="G37" s="84" t="str">
        <f>'Tableau de bord'!D8</f>
        <v>xxxxxxxxxxxxxxxxxxxxxxxx</v>
      </c>
    </row>
    <row r="38" spans="1:7" ht="12">
      <c r="A38" s="561"/>
      <c r="B38" s="33"/>
      <c r="C38" s="33"/>
      <c r="D38" s="33"/>
      <c r="E38" s="33"/>
      <c r="F38" s="33"/>
      <c r="G38" s="82"/>
    </row>
    <row r="39" spans="1:7" ht="12">
      <c r="A39" s="81"/>
      <c r="B39" s="33"/>
      <c r="C39" s="33"/>
      <c r="D39" s="33"/>
      <c r="E39" s="33"/>
      <c r="F39" s="33"/>
      <c r="G39" s="82"/>
    </row>
    <row r="40" spans="1:7" ht="12.75">
      <c r="A40" s="85"/>
      <c r="B40" s="33"/>
      <c r="C40" s="33"/>
      <c r="D40" s="33"/>
      <c r="E40" s="33"/>
      <c r="F40" s="33"/>
      <c r="G40" s="82"/>
    </row>
    <row r="41" spans="1:7" ht="12">
      <c r="A41" s="81"/>
      <c r="B41" s="33"/>
      <c r="C41" s="33"/>
      <c r="D41" s="33"/>
      <c r="E41" s="33"/>
      <c r="F41" s="33"/>
      <c r="G41" s="82"/>
    </row>
    <row r="42" spans="1:7" ht="12.75" thickBot="1">
      <c r="A42" s="86"/>
      <c r="B42" s="76"/>
      <c r="C42" s="76"/>
      <c r="D42" s="76"/>
      <c r="E42" s="76"/>
      <c r="F42" s="76"/>
      <c r="G42" s="77"/>
    </row>
    <row r="45" ht="12.75">
      <c r="A45" s="307" t="s">
        <v>164</v>
      </c>
    </row>
  </sheetData>
  <sheetProtection sheet="1"/>
  <mergeCells count="41">
    <mergeCell ref="A1:A4"/>
    <mergeCell ref="B1:G4"/>
    <mergeCell ref="A5:G5"/>
    <mergeCell ref="A7:B7"/>
    <mergeCell ref="C7:D7"/>
    <mergeCell ref="E7:G7"/>
    <mergeCell ref="A8:B8"/>
    <mergeCell ref="C8:D8"/>
    <mergeCell ref="E8:G8"/>
    <mergeCell ref="A9:B9"/>
    <mergeCell ref="C9:G9"/>
    <mergeCell ref="A10:B10"/>
    <mergeCell ref="C10:D10"/>
    <mergeCell ref="F10:G10"/>
    <mergeCell ref="A11:G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2:B32"/>
    <mergeCell ref="C32:D32"/>
    <mergeCell ref="A33:G34"/>
    <mergeCell ref="C35:D35"/>
    <mergeCell ref="E35:F35"/>
    <mergeCell ref="A37:A38"/>
    <mergeCell ref="C37:D37"/>
    <mergeCell ref="E37:F37"/>
    <mergeCell ref="E32:G32"/>
  </mergeCells>
  <hyperlinks>
    <hyperlink ref="A45" location="'Suivi PA40'!A1" display="Suivi PA40"/>
  </hyperlinks>
  <printOptions/>
  <pageMargins left="0.39375" right="0.39375" top="0.39375" bottom="0.9840277777777777" header="0.5118055555555555" footer="0.5118055555555555"/>
  <pageSetup fitToHeight="1" fitToWidth="1" horizontalDpi="300" verticalDpi="300" orientation="portrait" paperSize="9" scale="82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H45"/>
  <sheetViews>
    <sheetView zoomScale="90" zoomScaleNormal="90" zoomScalePageLayoutView="0" workbookViewId="0" topLeftCell="A27">
      <selection activeCell="C32" sqref="C32:G32"/>
    </sheetView>
  </sheetViews>
  <sheetFormatPr defaultColWidth="9.140625" defaultRowHeight="12.75"/>
  <cols>
    <col min="1" max="1" width="12.57421875" style="23" customWidth="1"/>
    <col min="2" max="2" width="15.57421875" style="23" customWidth="1"/>
    <col min="3" max="4" width="10.57421875" style="23" customWidth="1"/>
    <col min="5" max="5" width="19.57421875" style="23" customWidth="1"/>
    <col min="6" max="6" width="10.57421875" style="23" customWidth="1"/>
    <col min="7" max="7" width="20.57421875" style="23" customWidth="1"/>
    <col min="8" max="10" width="9.140625" style="23" customWidth="1"/>
    <col min="11" max="11" width="10.00390625" style="23" bestFit="1" customWidth="1"/>
    <col min="12" max="16384" width="9.140625" style="23" customWidth="1"/>
  </cols>
  <sheetData>
    <row r="1" spans="1:7" ht="12.75" customHeight="1">
      <c r="A1" s="731" t="s">
        <v>34</v>
      </c>
      <c r="B1" s="586" t="s">
        <v>133</v>
      </c>
      <c r="C1" s="587"/>
      <c r="D1" s="587"/>
      <c r="E1" s="587"/>
      <c r="F1" s="587"/>
      <c r="G1" s="588"/>
    </row>
    <row r="2" spans="1:7" ht="12.75" customHeight="1">
      <c r="A2" s="732"/>
      <c r="B2" s="589"/>
      <c r="C2" s="590"/>
      <c r="D2" s="590"/>
      <c r="E2" s="590"/>
      <c r="F2" s="590"/>
      <c r="G2" s="591"/>
    </row>
    <row r="3" spans="1:7" ht="12.75" customHeight="1">
      <c r="A3" s="732"/>
      <c r="B3" s="589"/>
      <c r="C3" s="590"/>
      <c r="D3" s="590"/>
      <c r="E3" s="590"/>
      <c r="F3" s="590"/>
      <c r="G3" s="591"/>
    </row>
    <row r="4" spans="1:7" ht="12.75" customHeight="1" thickBot="1">
      <c r="A4" s="733"/>
      <c r="B4" s="592"/>
      <c r="C4" s="593"/>
      <c r="D4" s="593"/>
      <c r="E4" s="593"/>
      <c r="F4" s="593"/>
      <c r="G4" s="594"/>
    </row>
    <row r="5" spans="1:7" ht="30" customHeight="1" thickBot="1">
      <c r="A5" s="583" t="s">
        <v>70</v>
      </c>
      <c r="B5" s="584"/>
      <c r="C5" s="584"/>
      <c r="D5" s="584"/>
      <c r="E5" s="584"/>
      <c r="F5" s="584"/>
      <c r="G5" s="585"/>
    </row>
    <row r="6" spans="1:7" ht="18.75" customHeight="1">
      <c r="A6" s="91"/>
      <c r="B6" s="71"/>
      <c r="C6" s="71"/>
      <c r="D6" s="71"/>
      <c r="E6" s="71"/>
      <c r="F6" s="71"/>
      <c r="G6" s="92"/>
    </row>
    <row r="7" spans="1:7" ht="24" customHeight="1">
      <c r="A7" s="531" t="s">
        <v>35</v>
      </c>
      <c r="B7" s="532"/>
      <c r="C7" s="629">
        <f>'Liste candidats'!B58</f>
        <v>0</v>
      </c>
      <c r="D7" s="629"/>
      <c r="E7" s="629">
        <f>'Liste candidats'!C58</f>
        <v>0</v>
      </c>
      <c r="F7" s="629"/>
      <c r="G7" s="630"/>
    </row>
    <row r="8" spans="1:7" ht="24.75" customHeight="1">
      <c r="A8" s="531" t="s">
        <v>36</v>
      </c>
      <c r="B8" s="532"/>
      <c r="C8" s="666">
        <f>'Liste candidats'!D58</f>
        <v>0</v>
      </c>
      <c r="D8" s="666"/>
      <c r="E8" s="629">
        <f>'Liste candidats'!E58</f>
        <v>0</v>
      </c>
      <c r="F8" s="629"/>
      <c r="G8" s="630"/>
    </row>
    <row r="9" spans="1:7" ht="24" customHeight="1">
      <c r="A9" s="531" t="s">
        <v>37</v>
      </c>
      <c r="B9" s="532"/>
      <c r="C9" s="627">
        <f>'Liste candidats'!H58</f>
        <v>0</v>
      </c>
      <c r="D9" s="627"/>
      <c r="E9" s="627"/>
      <c r="F9" s="627"/>
      <c r="G9" s="628"/>
    </row>
    <row r="10" spans="1:7" ht="23.25" customHeight="1">
      <c r="A10" s="650" t="s">
        <v>38</v>
      </c>
      <c r="B10" s="651"/>
      <c r="C10" s="629">
        <f>'Liste candidats'!F58</f>
        <v>0</v>
      </c>
      <c r="D10" s="629"/>
      <c r="E10" s="60" t="s">
        <v>39</v>
      </c>
      <c r="F10" s="629">
        <f>'Liste candidats'!G58</f>
        <v>0</v>
      </c>
      <c r="G10" s="630"/>
    </row>
    <row r="11" spans="1:7" ht="12.75" customHeight="1">
      <c r="A11" s="652" t="s">
        <v>160</v>
      </c>
      <c r="B11" s="653"/>
      <c r="C11" s="653"/>
      <c r="D11" s="653"/>
      <c r="E11" s="653"/>
      <c r="F11" s="653"/>
      <c r="G11" s="654"/>
    </row>
    <row r="12" spans="1:7" ht="21.75" customHeight="1" thickBot="1">
      <c r="A12" s="652"/>
      <c r="B12" s="653"/>
      <c r="C12" s="653"/>
      <c r="D12" s="653"/>
      <c r="E12" s="653"/>
      <c r="F12" s="653"/>
      <c r="G12" s="654"/>
    </row>
    <row r="13" spans="1:7" ht="32.25" customHeight="1" thickBot="1">
      <c r="A13" s="729"/>
      <c r="B13" s="730"/>
      <c r="C13" s="730"/>
      <c r="D13" s="730"/>
      <c r="E13" s="730"/>
      <c r="F13" s="137" t="s">
        <v>135</v>
      </c>
      <c r="G13" s="136" t="s">
        <v>54</v>
      </c>
    </row>
    <row r="14" spans="1:7" ht="16.5" customHeight="1">
      <c r="A14" s="727" t="str">
        <f>'Suivi PA40'!A5</f>
        <v>Module ADAPTATION </v>
      </c>
      <c r="B14" s="728"/>
      <c r="C14" s="728"/>
      <c r="D14" s="728"/>
      <c r="E14" s="728"/>
      <c r="F14" s="126"/>
      <c r="G14" s="126"/>
    </row>
    <row r="15" spans="1:7" ht="18" customHeight="1">
      <c r="A15" s="708" t="str">
        <f>'Suivi PA40'!A6</f>
        <v>1– Savoir se déplacer en capelé. </v>
      </c>
      <c r="B15" s="709"/>
      <c r="C15" s="709"/>
      <c r="D15" s="709"/>
      <c r="E15" s="709"/>
      <c r="F15" s="127" t="str">
        <f>'Suivi PA40'!D6</f>
        <v>Fait</v>
      </c>
      <c r="G15" s="129">
        <f>'Suivi PA40'!K6</f>
        <v>0</v>
      </c>
    </row>
    <row r="16" spans="1:7" ht="16.5" customHeight="1">
      <c r="A16" s="708" t="str">
        <f>'Suivi PA40'!A7</f>
        <v>2- Descendre en palanquée et en pleine eau dans l’espace lointain 0-40m. </v>
      </c>
      <c r="B16" s="709"/>
      <c r="C16" s="709"/>
      <c r="D16" s="709"/>
      <c r="E16" s="709"/>
      <c r="F16" s="127" t="str">
        <f>'Suivi PA40'!D7</f>
        <v>Fait</v>
      </c>
      <c r="G16" s="129">
        <f>'Suivi PA40'!K7</f>
        <v>0</v>
      </c>
    </row>
    <row r="17" spans="1:7" ht="12.75">
      <c r="A17" s="708" t="str">
        <f>'Suivi PA40'!A8</f>
        <v>3- Lâcher et reprendre l’embout (LRE). </v>
      </c>
      <c r="B17" s="709"/>
      <c r="C17" s="709"/>
      <c r="D17" s="709"/>
      <c r="E17" s="709"/>
      <c r="F17" s="127" t="str">
        <f>'Suivi PA40'!D8</f>
        <v>Fait</v>
      </c>
      <c r="G17" s="129">
        <f>'Suivi PA40'!K8</f>
        <v>0</v>
      </c>
    </row>
    <row r="18" spans="1:7" ht="12.75">
      <c r="A18" s="708" t="str">
        <f>'Suivi PA40'!A9</f>
        <v>4- Réaliser un Vidage De Masque (VDM). </v>
      </c>
      <c r="B18" s="709"/>
      <c r="C18" s="709"/>
      <c r="D18" s="709"/>
      <c r="E18" s="709"/>
      <c r="F18" s="127" t="str">
        <f>'Suivi PA40'!D9</f>
        <v>Fait</v>
      </c>
      <c r="G18" s="129">
        <f>'Suivi PA40'!K9</f>
        <v>0</v>
      </c>
    </row>
    <row r="19" spans="1:7" ht="13.5" thickBot="1">
      <c r="A19" s="734" t="str">
        <f>'Suivi PA40'!A10</f>
        <v>5- Maîtriser la stabilisation avec un système de stabilisation gonflable. </v>
      </c>
      <c r="B19" s="735"/>
      <c r="C19" s="735"/>
      <c r="D19" s="735"/>
      <c r="E19" s="735"/>
      <c r="F19" s="128" t="str">
        <f>'Suivi PA40'!D10</f>
        <v>Fait</v>
      </c>
      <c r="G19" s="129">
        <f>'Suivi PA40'!K10</f>
        <v>0</v>
      </c>
    </row>
    <row r="20" spans="1:7" ht="12.75">
      <c r="A20" s="727" t="str">
        <f>'Suivi PA40'!A11</f>
        <v>Module ASSISTANCE </v>
      </c>
      <c r="B20" s="728"/>
      <c r="C20" s="728"/>
      <c r="D20" s="728"/>
      <c r="E20" s="728"/>
      <c r="F20" s="131"/>
      <c r="G20" s="89"/>
    </row>
    <row r="21" spans="1:7" ht="13.5" thickBot="1">
      <c r="A21" s="734" t="str">
        <f>'Suivi PA40'!A12</f>
        <v>6- Assister un plongeur en difficulté</v>
      </c>
      <c r="B21" s="735"/>
      <c r="C21" s="735"/>
      <c r="D21" s="735"/>
      <c r="E21" s="735"/>
      <c r="F21" s="128">
        <f>'Suivi PA40'!D12</f>
        <v>10</v>
      </c>
      <c r="G21" s="48">
        <f>'Suivi PA40'!K12</f>
        <v>0</v>
      </c>
    </row>
    <row r="22" spans="1:7" ht="12.75" customHeight="1">
      <c r="A22" s="727" t="str">
        <f>'Suivi PA40'!A13</f>
        <v>Module EVOLUTION </v>
      </c>
      <c r="B22" s="728"/>
      <c r="C22" s="728"/>
      <c r="D22" s="728"/>
      <c r="E22" s="728"/>
      <c r="F22" s="131"/>
      <c r="G22" s="89"/>
    </row>
    <row r="23" spans="1:7" ht="12.75" customHeight="1" thickBot="1">
      <c r="A23" s="734" t="str">
        <f>'Suivi PA40'!A14</f>
        <v>7- Planifier, organiser, dans le respect de l’environnement.  </v>
      </c>
      <c r="B23" s="735"/>
      <c r="C23" s="735"/>
      <c r="D23" s="735"/>
      <c r="E23" s="735"/>
      <c r="F23" s="146">
        <f>'Suivi PA40'!D14</f>
        <v>10</v>
      </c>
      <c r="G23" s="143">
        <f>'Suivi PA40'!K14</f>
        <v>0</v>
      </c>
    </row>
    <row r="24" spans="1:7" ht="12.75">
      <c r="A24" s="727" t="str">
        <f>'Suivi PA40'!A15</f>
        <v>Module THEORIE (à l’écrit ou l’oral) </v>
      </c>
      <c r="B24" s="728"/>
      <c r="C24" s="728"/>
      <c r="D24" s="728"/>
      <c r="E24" s="728"/>
      <c r="F24" s="145"/>
      <c r="G24" s="89"/>
    </row>
    <row r="25" spans="1:7" ht="12.75">
      <c r="A25" s="708" t="str">
        <f>'Suivi PA40'!A16</f>
        <v>8- Planification et organisation d’une plongée dans l’espace 0-40m </v>
      </c>
      <c r="B25" s="709"/>
      <c r="C25" s="709"/>
      <c r="D25" s="709"/>
      <c r="E25" s="709"/>
      <c r="F25" s="127">
        <f>'Suivi PA40'!D16</f>
        <v>10</v>
      </c>
      <c r="G25" s="115">
        <f>'Suivi PA40'!K16</f>
        <v>0</v>
      </c>
    </row>
    <row r="26" spans="1:7" ht="12.75">
      <c r="A26" s="708" t="str">
        <f>'Suivi PA40'!A17</f>
        <v>9- Prév, des risques et infos concernant les 1er secours et le traitement des accidents</v>
      </c>
      <c r="B26" s="709"/>
      <c r="C26" s="709"/>
      <c r="D26" s="709"/>
      <c r="E26" s="709"/>
      <c r="F26" s="127">
        <f>'Suivi PA40'!D17</f>
        <v>10</v>
      </c>
      <c r="G26" s="115">
        <f>'Suivi PA40'!K17</f>
        <v>0</v>
      </c>
    </row>
    <row r="27" spans="1:7" ht="12.75">
      <c r="A27" s="708" t="str">
        <f>'Suivi PA40'!A18</f>
        <v>10- Connaissance des prérogatives du niveau et de la notion de responsabilité. </v>
      </c>
      <c r="B27" s="709"/>
      <c r="C27" s="709"/>
      <c r="D27" s="709"/>
      <c r="E27" s="709"/>
      <c r="F27" s="127">
        <f>'Suivi PA40'!D18</f>
        <v>10</v>
      </c>
      <c r="G27" s="115">
        <f>'Suivi PA40'!K18</f>
        <v>0</v>
      </c>
    </row>
    <row r="28" spans="1:7" ht="13.5" thickBot="1">
      <c r="A28" s="734" t="str">
        <f>'Suivi PA40'!A19</f>
        <v>11- Sensibilisation à l’environnement subaquatique et à sa préservation </v>
      </c>
      <c r="B28" s="735"/>
      <c r="C28" s="735"/>
      <c r="D28" s="735"/>
      <c r="E28" s="735"/>
      <c r="F28" s="128">
        <f>'Suivi PA40'!D19</f>
        <v>10</v>
      </c>
      <c r="G28" s="48">
        <f>'Suivi PA40'!K19</f>
        <v>0</v>
      </c>
    </row>
    <row r="29" spans="1:7" ht="13.5" thickBot="1">
      <c r="A29" s="739" t="str">
        <f>'Suivi PA40'!A20</f>
        <v>Moyenne générale</v>
      </c>
      <c r="B29" s="740"/>
      <c r="C29" s="740"/>
      <c r="D29" s="740"/>
      <c r="E29" s="740"/>
      <c r="F29" s="144">
        <f>'Suivi PA40'!D20</f>
        <v>10</v>
      </c>
      <c r="G29" s="48">
        <f>'Suivi PA40'!K20</f>
        <v>0</v>
      </c>
    </row>
    <row r="30" spans="1:8" ht="12.75" thickBot="1">
      <c r="A30" s="81"/>
      <c r="B30" s="33"/>
      <c r="C30" s="33"/>
      <c r="D30" s="33"/>
      <c r="E30" s="33"/>
      <c r="F30" s="33"/>
      <c r="G30" s="82"/>
      <c r="H30" s="13"/>
    </row>
    <row r="31" spans="1:7" ht="12">
      <c r="A31" s="73"/>
      <c r="B31" s="74"/>
      <c r="C31" s="74"/>
      <c r="D31" s="74"/>
      <c r="E31" s="74"/>
      <c r="F31" s="74"/>
      <c r="G31" s="75"/>
    </row>
    <row r="32" spans="1:7" ht="12.75">
      <c r="A32" s="527" t="s">
        <v>42</v>
      </c>
      <c r="B32" s="528"/>
      <c r="C32" s="529" t="str">
        <f>'Tableau de bord'!D3</f>
        <v>xxxxxxxxxxxxxxxxxxxxxxxx</v>
      </c>
      <c r="D32" s="529"/>
      <c r="E32" s="537" t="str">
        <f>'Tableau de bord'!D2</f>
        <v>xxxxxxxxxxxxxxxxxxxxxxxx</v>
      </c>
      <c r="F32" s="537"/>
      <c r="G32" s="538"/>
    </row>
    <row r="33" spans="1:7" ht="12">
      <c r="A33" s="555" t="s">
        <v>43</v>
      </c>
      <c r="B33" s="556"/>
      <c r="C33" s="556"/>
      <c r="D33" s="556"/>
      <c r="E33" s="556"/>
      <c r="F33" s="556"/>
      <c r="G33" s="557"/>
    </row>
    <row r="34" spans="1:7" ht="12">
      <c r="A34" s="555"/>
      <c r="B34" s="556"/>
      <c r="C34" s="556"/>
      <c r="D34" s="556"/>
      <c r="E34" s="556"/>
      <c r="F34" s="556"/>
      <c r="G34" s="557"/>
    </row>
    <row r="35" spans="1:7" ht="12.75">
      <c r="A35" s="78" t="s">
        <v>44</v>
      </c>
      <c r="B35" s="50" t="s">
        <v>71</v>
      </c>
      <c r="C35" s="528" t="s">
        <v>3</v>
      </c>
      <c r="D35" s="528"/>
      <c r="E35" s="528" t="s">
        <v>4</v>
      </c>
      <c r="F35" s="528"/>
      <c r="G35" s="80" t="s">
        <v>5</v>
      </c>
    </row>
    <row r="36" spans="1:7" ht="12">
      <c r="A36" s="81"/>
      <c r="B36" s="33"/>
      <c r="C36" s="33"/>
      <c r="D36" s="33"/>
      <c r="E36" s="33"/>
      <c r="F36" s="33"/>
      <c r="G36" s="82"/>
    </row>
    <row r="37" spans="1:7" ht="22.5">
      <c r="A37" s="561" t="str">
        <f>'Tableau de bord'!D4</f>
        <v>xxxxxxxxxxxxxxxxxxxxxxxx</v>
      </c>
      <c r="B37" s="83" t="str">
        <f>'Tableau de bord'!D5</f>
        <v>xxxxxxxxxxxxxxxxxxxxxxxx</v>
      </c>
      <c r="C37" s="562" t="str">
        <f>'Tableau de bord'!D6</f>
        <v>xxxxxxxxxxxxxxxxxxxxxxxx</v>
      </c>
      <c r="D37" s="562"/>
      <c r="E37" s="562" t="str">
        <f>'Tableau de bord'!D7</f>
        <v>xxxxxxxxxxxxxxxxxxxxxxxx</v>
      </c>
      <c r="F37" s="562"/>
      <c r="G37" s="84" t="str">
        <f>'Tableau de bord'!D8</f>
        <v>xxxxxxxxxxxxxxxxxxxxxxxx</v>
      </c>
    </row>
    <row r="38" spans="1:7" ht="12">
      <c r="A38" s="561"/>
      <c r="B38" s="33"/>
      <c r="C38" s="33"/>
      <c r="D38" s="33"/>
      <c r="E38" s="33"/>
      <c r="F38" s="33"/>
      <c r="G38" s="82"/>
    </row>
    <row r="39" spans="1:7" ht="12">
      <c r="A39" s="81"/>
      <c r="B39" s="33"/>
      <c r="C39" s="33"/>
      <c r="D39" s="33"/>
      <c r="E39" s="33"/>
      <c r="F39" s="33"/>
      <c r="G39" s="82"/>
    </row>
    <row r="40" spans="1:7" ht="12.75">
      <c r="A40" s="85"/>
      <c r="B40" s="33"/>
      <c r="C40" s="33"/>
      <c r="D40" s="33"/>
      <c r="E40" s="33"/>
      <c r="F40" s="33"/>
      <c r="G40" s="82"/>
    </row>
    <row r="41" spans="1:7" ht="12">
      <c r="A41" s="81"/>
      <c r="B41" s="33"/>
      <c r="C41" s="33"/>
      <c r="D41" s="33"/>
      <c r="E41" s="33"/>
      <c r="F41" s="33"/>
      <c r="G41" s="82"/>
    </row>
    <row r="42" spans="1:7" ht="12.75" thickBot="1">
      <c r="A42" s="86"/>
      <c r="B42" s="76"/>
      <c r="C42" s="76"/>
      <c r="D42" s="76"/>
      <c r="E42" s="76"/>
      <c r="F42" s="76"/>
      <c r="G42" s="77"/>
    </row>
    <row r="45" ht="12.75">
      <c r="A45" s="307" t="s">
        <v>164</v>
      </c>
    </row>
  </sheetData>
  <sheetProtection sheet="1"/>
  <mergeCells count="41">
    <mergeCell ref="A1:A4"/>
    <mergeCell ref="B1:G4"/>
    <mergeCell ref="A5:G5"/>
    <mergeCell ref="A7:B7"/>
    <mergeCell ref="C7:D7"/>
    <mergeCell ref="E7:G7"/>
    <mergeCell ref="A8:B8"/>
    <mergeCell ref="C8:D8"/>
    <mergeCell ref="E8:G8"/>
    <mergeCell ref="A9:B9"/>
    <mergeCell ref="C9:G9"/>
    <mergeCell ref="A10:B10"/>
    <mergeCell ref="C10:D10"/>
    <mergeCell ref="F10:G10"/>
    <mergeCell ref="A11:G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2:B32"/>
    <mergeCell ref="C32:D32"/>
    <mergeCell ref="A33:G34"/>
    <mergeCell ref="C35:D35"/>
    <mergeCell ref="E35:F35"/>
    <mergeCell ref="A37:A38"/>
    <mergeCell ref="C37:D37"/>
    <mergeCell ref="E37:F37"/>
    <mergeCell ref="E32:G32"/>
  </mergeCells>
  <hyperlinks>
    <hyperlink ref="A45" location="'Suivi PA40'!A1" display="Suivi PA40"/>
  </hyperlinks>
  <printOptions/>
  <pageMargins left="0.39375" right="0.39375" top="0.39375" bottom="0.9840277777777777" header="0.5118055555555555" footer="0.5118055555555555"/>
  <pageSetup fitToHeight="1" fitToWidth="1" horizontalDpi="300" verticalDpi="300" orientation="portrait" paperSize="9" scale="82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H45"/>
  <sheetViews>
    <sheetView zoomScale="90" zoomScaleNormal="90" zoomScalePageLayoutView="0" workbookViewId="0" topLeftCell="A22">
      <selection activeCell="M42" sqref="M41:M42"/>
    </sheetView>
  </sheetViews>
  <sheetFormatPr defaultColWidth="9.140625" defaultRowHeight="12.75"/>
  <cols>
    <col min="1" max="1" width="12.57421875" style="23" customWidth="1"/>
    <col min="2" max="2" width="15.57421875" style="23" customWidth="1"/>
    <col min="3" max="4" width="10.57421875" style="23" customWidth="1"/>
    <col min="5" max="5" width="19.57421875" style="23" customWidth="1"/>
    <col min="6" max="6" width="10.57421875" style="23" customWidth="1"/>
    <col min="7" max="7" width="20.57421875" style="23" customWidth="1"/>
    <col min="8" max="10" width="9.140625" style="23" customWidth="1"/>
    <col min="11" max="11" width="10.00390625" style="23" bestFit="1" customWidth="1"/>
    <col min="12" max="16384" width="9.140625" style="23" customWidth="1"/>
  </cols>
  <sheetData>
    <row r="1" spans="1:7" ht="12.75" customHeight="1">
      <c r="A1" s="731" t="s">
        <v>34</v>
      </c>
      <c r="B1" s="586" t="s">
        <v>133</v>
      </c>
      <c r="C1" s="587"/>
      <c r="D1" s="587"/>
      <c r="E1" s="587"/>
      <c r="F1" s="587"/>
      <c r="G1" s="588"/>
    </row>
    <row r="2" spans="1:7" ht="12.75" customHeight="1">
      <c r="A2" s="732"/>
      <c r="B2" s="589"/>
      <c r="C2" s="590"/>
      <c r="D2" s="590"/>
      <c r="E2" s="590"/>
      <c r="F2" s="590"/>
      <c r="G2" s="591"/>
    </row>
    <row r="3" spans="1:7" ht="12.75" customHeight="1">
      <c r="A3" s="732"/>
      <c r="B3" s="589"/>
      <c r="C3" s="590"/>
      <c r="D3" s="590"/>
      <c r="E3" s="590"/>
      <c r="F3" s="590"/>
      <c r="G3" s="591"/>
    </row>
    <row r="4" spans="1:7" ht="12.75" customHeight="1" thickBot="1">
      <c r="A4" s="733"/>
      <c r="B4" s="592"/>
      <c r="C4" s="593"/>
      <c r="D4" s="593"/>
      <c r="E4" s="593"/>
      <c r="F4" s="593"/>
      <c r="G4" s="594"/>
    </row>
    <row r="5" spans="1:7" ht="30" customHeight="1" thickBot="1">
      <c r="A5" s="583" t="s">
        <v>70</v>
      </c>
      <c r="B5" s="584"/>
      <c r="C5" s="584"/>
      <c r="D5" s="584"/>
      <c r="E5" s="584"/>
      <c r="F5" s="584"/>
      <c r="G5" s="585"/>
    </row>
    <row r="6" spans="1:7" ht="18.75" customHeight="1">
      <c r="A6" s="91"/>
      <c r="B6" s="71"/>
      <c r="C6" s="71"/>
      <c r="D6" s="71"/>
      <c r="E6" s="71"/>
      <c r="F6" s="71"/>
      <c r="G6" s="92"/>
    </row>
    <row r="7" spans="1:7" ht="24" customHeight="1">
      <c r="A7" s="531" t="s">
        <v>35</v>
      </c>
      <c r="B7" s="532"/>
      <c r="C7" s="629">
        <f>'Liste candidats'!B59</f>
        <v>0</v>
      </c>
      <c r="D7" s="629"/>
      <c r="E7" s="629">
        <f>'Liste candidats'!C59</f>
        <v>0</v>
      </c>
      <c r="F7" s="629"/>
      <c r="G7" s="630"/>
    </row>
    <row r="8" spans="1:7" ht="24.75" customHeight="1">
      <c r="A8" s="531" t="s">
        <v>36</v>
      </c>
      <c r="B8" s="532"/>
      <c r="C8" s="666">
        <f>'Liste candidats'!D59</f>
        <v>0</v>
      </c>
      <c r="D8" s="666"/>
      <c r="E8" s="629">
        <f>'Liste candidats'!E59</f>
        <v>0</v>
      </c>
      <c r="F8" s="629"/>
      <c r="G8" s="630"/>
    </row>
    <row r="9" spans="1:7" ht="24" customHeight="1">
      <c r="A9" s="531" t="s">
        <v>37</v>
      </c>
      <c r="B9" s="532"/>
      <c r="C9" s="627">
        <f>'Liste candidats'!H59</f>
        <v>0</v>
      </c>
      <c r="D9" s="627"/>
      <c r="E9" s="627"/>
      <c r="F9" s="627"/>
      <c r="G9" s="628"/>
    </row>
    <row r="10" spans="1:7" ht="23.25" customHeight="1">
      <c r="A10" s="650" t="s">
        <v>38</v>
      </c>
      <c r="B10" s="651"/>
      <c r="C10" s="629">
        <f>'Liste candidats'!F59</f>
        <v>0</v>
      </c>
      <c r="D10" s="629"/>
      <c r="E10" s="60" t="s">
        <v>39</v>
      </c>
      <c r="F10" s="629">
        <f>'Liste candidats'!G59</f>
        <v>0</v>
      </c>
      <c r="G10" s="630"/>
    </row>
    <row r="11" spans="1:7" ht="12.75" customHeight="1">
      <c r="A11" s="652" t="s">
        <v>160</v>
      </c>
      <c r="B11" s="653"/>
      <c r="C11" s="653"/>
      <c r="D11" s="653"/>
      <c r="E11" s="653"/>
      <c r="F11" s="653"/>
      <c r="G11" s="654"/>
    </row>
    <row r="12" spans="1:7" ht="21.75" customHeight="1" thickBot="1">
      <c r="A12" s="652"/>
      <c r="B12" s="653"/>
      <c r="C12" s="653"/>
      <c r="D12" s="653"/>
      <c r="E12" s="653"/>
      <c r="F12" s="653"/>
      <c r="G12" s="654"/>
    </row>
    <row r="13" spans="1:7" ht="32.25" customHeight="1" thickBot="1">
      <c r="A13" s="729"/>
      <c r="B13" s="730"/>
      <c r="C13" s="730"/>
      <c r="D13" s="730"/>
      <c r="E13" s="730"/>
      <c r="F13" s="137" t="s">
        <v>135</v>
      </c>
      <c r="G13" s="136" t="s">
        <v>54</v>
      </c>
    </row>
    <row r="14" spans="1:7" ht="16.5" customHeight="1">
      <c r="A14" s="727" t="str">
        <f>'Suivi PA40'!A5</f>
        <v>Module ADAPTATION </v>
      </c>
      <c r="B14" s="728"/>
      <c r="C14" s="728"/>
      <c r="D14" s="728"/>
      <c r="E14" s="728"/>
      <c r="F14" s="126"/>
      <c r="G14" s="126"/>
    </row>
    <row r="15" spans="1:7" ht="18" customHeight="1">
      <c r="A15" s="708" t="str">
        <f>'Suivi PA40'!A6</f>
        <v>1– Savoir se déplacer en capelé. </v>
      </c>
      <c r="B15" s="709"/>
      <c r="C15" s="709"/>
      <c r="D15" s="709"/>
      <c r="E15" s="709"/>
      <c r="F15" s="127" t="str">
        <f>'Suivi PA40'!D6</f>
        <v>Fait</v>
      </c>
      <c r="G15" s="129">
        <f>'Suivi PA40'!L6</f>
        <v>0</v>
      </c>
    </row>
    <row r="16" spans="1:7" ht="16.5" customHeight="1">
      <c r="A16" s="708" t="str">
        <f>'Suivi PA40'!A7</f>
        <v>2- Descendre en palanquée et en pleine eau dans l’espace lointain 0-40m. </v>
      </c>
      <c r="B16" s="709"/>
      <c r="C16" s="709"/>
      <c r="D16" s="709"/>
      <c r="E16" s="709"/>
      <c r="F16" s="127" t="str">
        <f>'Suivi PA40'!D7</f>
        <v>Fait</v>
      </c>
      <c r="G16" s="129">
        <f>'Suivi PA40'!L7</f>
        <v>0</v>
      </c>
    </row>
    <row r="17" spans="1:7" ht="12.75">
      <c r="A17" s="708" t="str">
        <f>'Suivi PA40'!A8</f>
        <v>3- Lâcher et reprendre l’embout (LRE). </v>
      </c>
      <c r="B17" s="709"/>
      <c r="C17" s="709"/>
      <c r="D17" s="709"/>
      <c r="E17" s="709"/>
      <c r="F17" s="127" t="str">
        <f>'Suivi PA40'!D8</f>
        <v>Fait</v>
      </c>
      <c r="G17" s="129">
        <f>'Suivi PA40'!L8</f>
        <v>0</v>
      </c>
    </row>
    <row r="18" spans="1:7" ht="12.75">
      <c r="A18" s="708" t="str">
        <f>'Suivi PA40'!A9</f>
        <v>4- Réaliser un Vidage De Masque (VDM). </v>
      </c>
      <c r="B18" s="709"/>
      <c r="C18" s="709"/>
      <c r="D18" s="709"/>
      <c r="E18" s="709"/>
      <c r="F18" s="127" t="str">
        <f>'Suivi PA40'!D9</f>
        <v>Fait</v>
      </c>
      <c r="G18" s="129">
        <f>'Suivi PA40'!L9</f>
        <v>0</v>
      </c>
    </row>
    <row r="19" spans="1:7" ht="13.5" thickBot="1">
      <c r="A19" s="734" t="str">
        <f>'Suivi PA40'!A10</f>
        <v>5- Maîtriser la stabilisation avec un système de stabilisation gonflable. </v>
      </c>
      <c r="B19" s="735"/>
      <c r="C19" s="735"/>
      <c r="D19" s="735"/>
      <c r="E19" s="735"/>
      <c r="F19" s="128" t="str">
        <f>'Suivi PA40'!D10</f>
        <v>Fait</v>
      </c>
      <c r="G19" s="129">
        <f>'Suivi PA40'!L10</f>
        <v>0</v>
      </c>
    </row>
    <row r="20" spans="1:7" ht="12.75">
      <c r="A20" s="727" t="str">
        <f>'Suivi PA40'!A11</f>
        <v>Module ASSISTANCE </v>
      </c>
      <c r="B20" s="728"/>
      <c r="C20" s="728"/>
      <c r="D20" s="728"/>
      <c r="E20" s="728"/>
      <c r="F20" s="131"/>
      <c r="G20" s="89"/>
    </row>
    <row r="21" spans="1:7" ht="13.5" thickBot="1">
      <c r="A21" s="734" t="str">
        <f>'Suivi PA40'!A12</f>
        <v>6- Assister un plongeur en difficulté</v>
      </c>
      <c r="B21" s="735"/>
      <c r="C21" s="735"/>
      <c r="D21" s="735"/>
      <c r="E21" s="735"/>
      <c r="F21" s="128">
        <f>'Suivi PA40'!D12</f>
        <v>10</v>
      </c>
      <c r="G21" s="48">
        <f>'Suivi PA40'!L12</f>
        <v>0</v>
      </c>
    </row>
    <row r="22" spans="1:7" ht="12.75" customHeight="1">
      <c r="A22" s="727" t="str">
        <f>'Suivi PA40'!A13</f>
        <v>Module EVOLUTION </v>
      </c>
      <c r="B22" s="728"/>
      <c r="C22" s="728"/>
      <c r="D22" s="728"/>
      <c r="E22" s="728"/>
      <c r="F22" s="131"/>
      <c r="G22" s="89"/>
    </row>
    <row r="23" spans="1:7" ht="12.75" customHeight="1" thickBot="1">
      <c r="A23" s="734" t="str">
        <f>'Suivi PA40'!A14</f>
        <v>7- Planifier, organiser, dans le respect de l’environnement.  </v>
      </c>
      <c r="B23" s="735"/>
      <c r="C23" s="735"/>
      <c r="D23" s="735"/>
      <c r="E23" s="735"/>
      <c r="F23" s="146">
        <f>'Suivi PA40'!D14</f>
        <v>10</v>
      </c>
      <c r="G23" s="143">
        <f>'Suivi PA40'!L14</f>
        <v>0</v>
      </c>
    </row>
    <row r="24" spans="1:7" ht="12.75">
      <c r="A24" s="727" t="str">
        <f>'Suivi PA40'!A15</f>
        <v>Module THEORIE (à l’écrit ou l’oral) </v>
      </c>
      <c r="B24" s="728"/>
      <c r="C24" s="728"/>
      <c r="D24" s="728"/>
      <c r="E24" s="728"/>
      <c r="F24" s="145"/>
      <c r="G24" s="89"/>
    </row>
    <row r="25" spans="1:7" ht="12.75">
      <c r="A25" s="708" t="str">
        <f>'Suivi PA40'!A16</f>
        <v>8- Planification et organisation d’une plongée dans l’espace 0-40m </v>
      </c>
      <c r="B25" s="709"/>
      <c r="C25" s="709"/>
      <c r="D25" s="709"/>
      <c r="E25" s="709"/>
      <c r="F25" s="127">
        <f>'Suivi PA40'!D16</f>
        <v>10</v>
      </c>
      <c r="G25" s="115">
        <f>'Suivi PA40'!L16</f>
        <v>0</v>
      </c>
    </row>
    <row r="26" spans="1:7" ht="12.75">
      <c r="A26" s="708" t="str">
        <f>'Suivi PA40'!A17</f>
        <v>9- Prév, des risques et infos concernant les 1er secours et le traitement des accidents</v>
      </c>
      <c r="B26" s="709"/>
      <c r="C26" s="709"/>
      <c r="D26" s="709"/>
      <c r="E26" s="709"/>
      <c r="F26" s="127">
        <f>'Suivi PA40'!D17</f>
        <v>10</v>
      </c>
      <c r="G26" s="115">
        <f>'Suivi PA40'!L17</f>
        <v>0</v>
      </c>
    </row>
    <row r="27" spans="1:7" ht="12.75">
      <c r="A27" s="708" t="str">
        <f>'Suivi PA40'!A18</f>
        <v>10- Connaissance des prérogatives du niveau et de la notion de responsabilité. </v>
      </c>
      <c r="B27" s="709"/>
      <c r="C27" s="709"/>
      <c r="D27" s="709"/>
      <c r="E27" s="709"/>
      <c r="F27" s="127">
        <f>'Suivi PA40'!D18</f>
        <v>10</v>
      </c>
      <c r="G27" s="115">
        <f>'Suivi PA40'!L18</f>
        <v>0</v>
      </c>
    </row>
    <row r="28" spans="1:7" ht="13.5" thickBot="1">
      <c r="A28" s="734" t="str">
        <f>'Suivi PA40'!A19</f>
        <v>11- Sensibilisation à l’environnement subaquatique et à sa préservation </v>
      </c>
      <c r="B28" s="735"/>
      <c r="C28" s="735"/>
      <c r="D28" s="735"/>
      <c r="E28" s="735"/>
      <c r="F28" s="128">
        <f>'Suivi PA40'!D19</f>
        <v>10</v>
      </c>
      <c r="G28" s="48">
        <f>'Suivi PA40'!L19</f>
        <v>0</v>
      </c>
    </row>
    <row r="29" spans="1:7" ht="13.5" thickBot="1">
      <c r="A29" s="739" t="str">
        <f>'Suivi PA40'!A20</f>
        <v>Moyenne générale</v>
      </c>
      <c r="B29" s="740"/>
      <c r="C29" s="740"/>
      <c r="D29" s="740"/>
      <c r="E29" s="740"/>
      <c r="F29" s="144">
        <f>'Suivi PA40'!D20</f>
        <v>10</v>
      </c>
      <c r="G29" s="48">
        <f>'Suivi PA40'!L20</f>
        <v>0</v>
      </c>
    </row>
    <row r="30" spans="1:8" ht="12.75" thickBot="1">
      <c r="A30" s="81"/>
      <c r="B30" s="33"/>
      <c r="C30" s="33"/>
      <c r="D30" s="33"/>
      <c r="E30" s="33"/>
      <c r="F30" s="33"/>
      <c r="G30" s="82"/>
      <c r="H30" s="13"/>
    </row>
    <row r="31" spans="1:7" ht="12">
      <c r="A31" s="73"/>
      <c r="B31" s="74"/>
      <c r="C31" s="74"/>
      <c r="D31" s="74"/>
      <c r="E31" s="74"/>
      <c r="F31" s="74"/>
      <c r="G31" s="75"/>
    </row>
    <row r="32" spans="1:7" ht="12.75">
      <c r="A32" s="527" t="s">
        <v>42</v>
      </c>
      <c r="B32" s="528"/>
      <c r="C32" s="529" t="str">
        <f>'Tableau de bord'!D3</f>
        <v>xxxxxxxxxxxxxxxxxxxxxxxx</v>
      </c>
      <c r="D32" s="529"/>
      <c r="E32" s="537" t="str">
        <f>'Tableau de bord'!D2</f>
        <v>xxxxxxxxxxxxxxxxxxxxxxxx</v>
      </c>
      <c r="F32" s="537"/>
      <c r="G32" s="538"/>
    </row>
    <row r="33" spans="1:7" ht="12">
      <c r="A33" s="555" t="s">
        <v>43</v>
      </c>
      <c r="B33" s="556"/>
      <c r="C33" s="556"/>
      <c r="D33" s="556"/>
      <c r="E33" s="556"/>
      <c r="F33" s="556"/>
      <c r="G33" s="557"/>
    </row>
    <row r="34" spans="1:7" ht="12">
      <c r="A34" s="555"/>
      <c r="B34" s="556"/>
      <c r="C34" s="556"/>
      <c r="D34" s="556"/>
      <c r="E34" s="556"/>
      <c r="F34" s="556"/>
      <c r="G34" s="557"/>
    </row>
    <row r="35" spans="1:7" ht="12.75">
      <c r="A35" s="78" t="s">
        <v>44</v>
      </c>
      <c r="B35" s="50" t="s">
        <v>71</v>
      </c>
      <c r="C35" s="528" t="s">
        <v>3</v>
      </c>
      <c r="D35" s="528"/>
      <c r="E35" s="528" t="s">
        <v>4</v>
      </c>
      <c r="F35" s="528"/>
      <c r="G35" s="80" t="s">
        <v>5</v>
      </c>
    </row>
    <row r="36" spans="1:7" ht="12">
      <c r="A36" s="81"/>
      <c r="B36" s="33"/>
      <c r="C36" s="33"/>
      <c r="D36" s="33"/>
      <c r="E36" s="33"/>
      <c r="F36" s="33"/>
      <c r="G36" s="82"/>
    </row>
    <row r="37" spans="1:7" ht="22.5">
      <c r="A37" s="561" t="str">
        <f>'Tableau de bord'!D4</f>
        <v>xxxxxxxxxxxxxxxxxxxxxxxx</v>
      </c>
      <c r="B37" s="83" t="str">
        <f>'Tableau de bord'!D5</f>
        <v>xxxxxxxxxxxxxxxxxxxxxxxx</v>
      </c>
      <c r="C37" s="562" t="str">
        <f>'Tableau de bord'!D6</f>
        <v>xxxxxxxxxxxxxxxxxxxxxxxx</v>
      </c>
      <c r="D37" s="562"/>
      <c r="E37" s="562" t="str">
        <f>'Tableau de bord'!D7</f>
        <v>xxxxxxxxxxxxxxxxxxxxxxxx</v>
      </c>
      <c r="F37" s="562"/>
      <c r="G37" s="84" t="str">
        <f>'Tableau de bord'!D8</f>
        <v>xxxxxxxxxxxxxxxxxxxxxxxx</v>
      </c>
    </row>
    <row r="38" spans="1:7" ht="12">
      <c r="A38" s="561"/>
      <c r="B38" s="33"/>
      <c r="C38" s="33"/>
      <c r="D38" s="33"/>
      <c r="E38" s="33"/>
      <c r="F38" s="33"/>
      <c r="G38" s="82"/>
    </row>
    <row r="39" spans="1:7" ht="12">
      <c r="A39" s="81"/>
      <c r="B39" s="33"/>
      <c r="C39" s="33"/>
      <c r="D39" s="33"/>
      <c r="E39" s="33"/>
      <c r="F39" s="33"/>
      <c r="G39" s="82"/>
    </row>
    <row r="40" spans="1:7" ht="12.75">
      <c r="A40" s="85"/>
      <c r="B40" s="33"/>
      <c r="C40" s="33"/>
      <c r="D40" s="33"/>
      <c r="E40" s="33"/>
      <c r="F40" s="33"/>
      <c r="G40" s="82"/>
    </row>
    <row r="41" spans="1:7" ht="12">
      <c r="A41" s="81"/>
      <c r="B41" s="33"/>
      <c r="C41" s="33"/>
      <c r="D41" s="33"/>
      <c r="E41" s="33"/>
      <c r="F41" s="33"/>
      <c r="G41" s="82"/>
    </row>
    <row r="42" spans="1:7" ht="12.75" thickBot="1">
      <c r="A42" s="86"/>
      <c r="B42" s="76"/>
      <c r="C42" s="76"/>
      <c r="D42" s="76"/>
      <c r="E42" s="76"/>
      <c r="F42" s="76"/>
      <c r="G42" s="77"/>
    </row>
    <row r="45" ht="12.75">
      <c r="A45" s="307" t="s">
        <v>164</v>
      </c>
    </row>
  </sheetData>
  <sheetProtection sheet="1"/>
  <mergeCells count="41">
    <mergeCell ref="A1:A4"/>
    <mergeCell ref="B1:G4"/>
    <mergeCell ref="A5:G5"/>
    <mergeCell ref="A7:B7"/>
    <mergeCell ref="C7:D7"/>
    <mergeCell ref="E7:G7"/>
    <mergeCell ref="A8:B8"/>
    <mergeCell ref="C8:D8"/>
    <mergeCell ref="E8:G8"/>
    <mergeCell ref="A9:B9"/>
    <mergeCell ref="C9:G9"/>
    <mergeCell ref="A10:B10"/>
    <mergeCell ref="C10:D10"/>
    <mergeCell ref="F10:G10"/>
    <mergeCell ref="A11:G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2:B32"/>
    <mergeCell ref="C32:D32"/>
    <mergeCell ref="A33:G34"/>
    <mergeCell ref="C35:D35"/>
    <mergeCell ref="E35:F35"/>
    <mergeCell ref="A37:A38"/>
    <mergeCell ref="C37:D37"/>
    <mergeCell ref="E37:F37"/>
    <mergeCell ref="E32:G32"/>
  </mergeCells>
  <hyperlinks>
    <hyperlink ref="A45" location="'Suivi PA40'!A1" display="Suivi PA40"/>
  </hyperlinks>
  <printOptions/>
  <pageMargins left="0.39375" right="0.39375" top="0.39375" bottom="0.9840277777777777" header="0.5118055555555555" footer="0.5118055555555555"/>
  <pageSetup fitToHeight="1" fitToWidth="1" horizontalDpi="300" verticalDpi="300" orientation="portrait" paperSize="9" scale="82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G34"/>
  <sheetViews>
    <sheetView zoomScale="90" zoomScaleNormal="90" zoomScalePageLayoutView="0" workbookViewId="0" topLeftCell="A1">
      <selection activeCell="A1" sqref="A1:A4"/>
    </sheetView>
  </sheetViews>
  <sheetFormatPr defaultColWidth="9.140625" defaultRowHeight="12.75"/>
  <cols>
    <col min="1" max="1" width="12.57421875" style="23" customWidth="1"/>
    <col min="2" max="2" width="15.57421875" style="23" customWidth="1"/>
    <col min="3" max="4" width="10.57421875" style="23" customWidth="1"/>
    <col min="5" max="5" width="19.57421875" style="23" customWidth="1"/>
    <col min="6" max="6" width="10.57421875" style="23" customWidth="1"/>
    <col min="7" max="7" width="20.57421875" style="23" customWidth="1"/>
    <col min="8" max="10" width="9.140625" style="23" customWidth="1"/>
    <col min="11" max="11" width="13.00390625" style="23" customWidth="1"/>
    <col min="12" max="12" width="9.140625" style="23" customWidth="1"/>
    <col min="13" max="13" width="17.421875" style="23" customWidth="1"/>
    <col min="14" max="16384" width="9.140625" style="23" customWidth="1"/>
  </cols>
  <sheetData>
    <row r="1" spans="1:7" ht="12.75" customHeight="1">
      <c r="A1" s="731" t="s">
        <v>34</v>
      </c>
      <c r="B1" s="586" t="s">
        <v>170</v>
      </c>
      <c r="C1" s="587"/>
      <c r="D1" s="587"/>
      <c r="E1" s="587"/>
      <c r="F1" s="587"/>
      <c r="G1" s="588"/>
    </row>
    <row r="2" spans="1:7" ht="12.75" customHeight="1">
      <c r="A2" s="732"/>
      <c r="B2" s="589"/>
      <c r="C2" s="590"/>
      <c r="D2" s="590"/>
      <c r="E2" s="590"/>
      <c r="F2" s="590"/>
      <c r="G2" s="591"/>
    </row>
    <row r="3" spans="1:7" ht="12.75" customHeight="1">
      <c r="A3" s="732"/>
      <c r="B3" s="589"/>
      <c r="C3" s="590"/>
      <c r="D3" s="590"/>
      <c r="E3" s="590"/>
      <c r="F3" s="590"/>
      <c r="G3" s="591"/>
    </row>
    <row r="4" spans="1:7" ht="12.75" customHeight="1" thickBot="1">
      <c r="A4" s="733"/>
      <c r="B4" s="592"/>
      <c r="C4" s="593"/>
      <c r="D4" s="593"/>
      <c r="E4" s="593"/>
      <c r="F4" s="593"/>
      <c r="G4" s="594"/>
    </row>
    <row r="5" spans="1:7" ht="30" customHeight="1" thickBot="1">
      <c r="A5" s="583" t="s">
        <v>70</v>
      </c>
      <c r="B5" s="584"/>
      <c r="C5" s="584"/>
      <c r="D5" s="584"/>
      <c r="E5" s="584"/>
      <c r="F5" s="584"/>
      <c r="G5" s="585"/>
    </row>
    <row r="6" spans="1:7" ht="18.75" customHeight="1">
      <c r="A6" s="91"/>
      <c r="B6" s="71"/>
      <c r="C6" s="71"/>
      <c r="D6" s="71"/>
      <c r="E6" s="71"/>
      <c r="F6" s="71"/>
      <c r="G6" s="92"/>
    </row>
    <row r="7" spans="1:7" ht="24" customHeight="1">
      <c r="A7" s="531" t="s">
        <v>35</v>
      </c>
      <c r="B7" s="532"/>
      <c r="C7" s="666">
        <f>'Liste candidats'!B65</f>
        <v>0</v>
      </c>
      <c r="D7" s="666"/>
      <c r="E7" s="666">
        <f>'Liste candidats'!C65</f>
        <v>0</v>
      </c>
      <c r="F7" s="666"/>
      <c r="G7" s="741"/>
    </row>
    <row r="8" spans="1:7" ht="24.75" customHeight="1">
      <c r="A8" s="531" t="s">
        <v>36</v>
      </c>
      <c r="B8" s="532"/>
      <c r="C8" s="666">
        <f>'Liste candidats'!D65</f>
        <v>0</v>
      </c>
      <c r="D8" s="666"/>
      <c r="E8" s="666">
        <f>'Liste candidats'!E65</f>
        <v>0</v>
      </c>
      <c r="F8" s="666"/>
      <c r="G8" s="741"/>
    </row>
    <row r="9" spans="1:7" ht="24" customHeight="1">
      <c r="A9" s="531" t="s">
        <v>37</v>
      </c>
      <c r="B9" s="532"/>
      <c r="C9" s="742">
        <f>'Liste candidats'!H65</f>
        <v>0</v>
      </c>
      <c r="D9" s="742"/>
      <c r="E9" s="742"/>
      <c r="F9" s="742"/>
      <c r="G9" s="743"/>
    </row>
    <row r="10" spans="1:7" ht="23.25" customHeight="1">
      <c r="A10" s="650" t="s">
        <v>38</v>
      </c>
      <c r="B10" s="651"/>
      <c r="C10" s="667">
        <f>'Liste candidats'!F65</f>
        <v>0</v>
      </c>
      <c r="D10" s="667"/>
      <c r="E10" s="60" t="s">
        <v>39</v>
      </c>
      <c r="F10" s="666">
        <f>'Liste candidats'!G65</f>
        <v>0</v>
      </c>
      <c r="G10" s="741"/>
    </row>
    <row r="11" spans="1:7" ht="12.75" customHeight="1">
      <c r="A11" s="652" t="s">
        <v>171</v>
      </c>
      <c r="B11" s="653"/>
      <c r="C11" s="653"/>
      <c r="D11" s="653"/>
      <c r="E11" s="653"/>
      <c r="F11" s="653"/>
      <c r="G11" s="654"/>
    </row>
    <row r="12" spans="1:7" ht="21.75" customHeight="1" thickBot="1">
      <c r="A12" s="652"/>
      <c r="B12" s="653"/>
      <c r="C12" s="653"/>
      <c r="D12" s="653"/>
      <c r="E12" s="653"/>
      <c r="F12" s="653"/>
      <c r="G12" s="654"/>
    </row>
    <row r="13" spans="1:7" ht="32.25" customHeight="1" thickBot="1">
      <c r="A13" s="729"/>
      <c r="B13" s="730"/>
      <c r="C13" s="730"/>
      <c r="D13" s="730"/>
      <c r="E13" s="730"/>
      <c r="F13" s="137" t="s">
        <v>135</v>
      </c>
      <c r="G13" s="136" t="s">
        <v>54</v>
      </c>
    </row>
    <row r="14" spans="1:7" ht="16.5" customHeight="1">
      <c r="A14" s="727" t="str">
        <f>'Suivi PA60'!A5</f>
        <v>Module Information théorique </v>
      </c>
      <c r="B14" s="728"/>
      <c r="C14" s="728"/>
      <c r="D14" s="728"/>
      <c r="E14" s="728"/>
      <c r="F14" s="126"/>
      <c r="G14" s="126"/>
    </row>
    <row r="15" spans="1:7" ht="18" customHeight="1" thickBot="1">
      <c r="A15" s="734" t="str">
        <f>'Suivi PA60'!A6</f>
        <v>1 – Information théorique </v>
      </c>
      <c r="B15" s="735"/>
      <c r="C15" s="735"/>
      <c r="D15" s="735"/>
      <c r="E15" s="735"/>
      <c r="F15" s="128" t="str">
        <f>'Suivi PA60'!D6</f>
        <v>Fait</v>
      </c>
      <c r="G15" s="128">
        <f>'Suivi PA60'!E6</f>
        <v>0</v>
      </c>
    </row>
    <row r="16" spans="1:7" ht="16.5" customHeight="1">
      <c r="A16" s="727" t="str">
        <f>'Suivi PA60'!A7</f>
        <v>Module SAVOIR-FAIRE pratique : Certification </v>
      </c>
      <c r="B16" s="728"/>
      <c r="C16" s="728"/>
      <c r="D16" s="728"/>
      <c r="E16" s="728"/>
      <c r="F16" s="131"/>
      <c r="G16" s="147"/>
    </row>
    <row r="17" spans="1:7" ht="12.75">
      <c r="A17" s="708" t="str">
        <f>'Suivi PA60'!A8</f>
        <v>Plongée 1 (Zone 45 m) </v>
      </c>
      <c r="B17" s="709"/>
      <c r="C17" s="709"/>
      <c r="D17" s="709"/>
      <c r="E17" s="709"/>
      <c r="F17" s="127" t="str">
        <f>'Suivi PA60'!D8</f>
        <v>Fait</v>
      </c>
      <c r="G17" s="127">
        <f>'Suivi PA60'!E8</f>
        <v>0</v>
      </c>
    </row>
    <row r="18" spans="1:7" ht="12.75">
      <c r="A18" s="708" t="str">
        <f>'Suivi PA60'!A9</f>
        <v>Plongée 2 (Zone 50 m)                                                                                                        </v>
      </c>
      <c r="B18" s="709"/>
      <c r="C18" s="709"/>
      <c r="D18" s="709"/>
      <c r="E18" s="709"/>
      <c r="F18" s="127" t="str">
        <f>'Suivi PA60'!D9</f>
        <v>Fait</v>
      </c>
      <c r="G18" s="127">
        <f>'Suivi PA60'!E9</f>
        <v>0</v>
      </c>
    </row>
    <row r="19" spans="1:7" ht="13.5" thickBot="1">
      <c r="A19" s="734" t="str">
        <f>'Suivi PA60'!A10</f>
        <v>Plongée 3 (Zone 50 m) . </v>
      </c>
      <c r="B19" s="735"/>
      <c r="C19" s="735"/>
      <c r="D19" s="735"/>
      <c r="E19" s="735"/>
      <c r="F19" s="128" t="str">
        <f>'Suivi PA60'!D10</f>
        <v>Fait</v>
      </c>
      <c r="G19" s="128">
        <f>'Suivi PA60'!E10</f>
        <v>0</v>
      </c>
    </row>
    <row r="20" spans="1:7" ht="12">
      <c r="A20" s="81"/>
      <c r="B20" s="33"/>
      <c r="C20" s="33"/>
      <c r="D20" s="33"/>
      <c r="E20" s="33"/>
      <c r="F20" s="33"/>
      <c r="G20" s="82"/>
    </row>
    <row r="21" spans="1:7" ht="12.75">
      <c r="A21" s="527" t="s">
        <v>42</v>
      </c>
      <c r="B21" s="528"/>
      <c r="C21" s="529" t="str">
        <f>'Tableau de bord'!D3</f>
        <v>xxxxxxxxxxxxxxxxxxxxxxxx</v>
      </c>
      <c r="D21" s="529"/>
      <c r="E21" s="537" t="str">
        <f>'Tableau de bord'!D2</f>
        <v>xxxxxxxxxxxxxxxxxxxxxxxx</v>
      </c>
      <c r="F21" s="537"/>
      <c r="G21" s="538"/>
    </row>
    <row r="22" spans="1:7" ht="12">
      <c r="A22" s="555" t="s">
        <v>43</v>
      </c>
      <c r="B22" s="556"/>
      <c r="C22" s="556"/>
      <c r="D22" s="556"/>
      <c r="E22" s="556"/>
      <c r="F22" s="556"/>
      <c r="G22" s="557"/>
    </row>
    <row r="23" spans="1:7" ht="12">
      <c r="A23" s="555"/>
      <c r="B23" s="556"/>
      <c r="C23" s="556"/>
      <c r="D23" s="556"/>
      <c r="E23" s="556"/>
      <c r="F23" s="556"/>
      <c r="G23" s="557"/>
    </row>
    <row r="24" spans="1:7" ht="12.75">
      <c r="A24" s="78" t="s">
        <v>44</v>
      </c>
      <c r="B24" s="50" t="s">
        <v>71</v>
      </c>
      <c r="C24" s="528" t="s">
        <v>3</v>
      </c>
      <c r="D24" s="528"/>
      <c r="E24" s="528" t="s">
        <v>4</v>
      </c>
      <c r="F24" s="528"/>
      <c r="G24" s="80" t="s">
        <v>5</v>
      </c>
    </row>
    <row r="25" spans="1:7" ht="12">
      <c r="A25" s="81"/>
      <c r="B25" s="33"/>
      <c r="C25" s="33"/>
      <c r="D25" s="33"/>
      <c r="E25" s="33"/>
      <c r="F25" s="33"/>
      <c r="G25" s="82"/>
    </row>
    <row r="26" spans="1:7" ht="22.5">
      <c r="A26" s="561" t="str">
        <f>'Tableau de bord'!D4</f>
        <v>xxxxxxxxxxxxxxxxxxxxxxxx</v>
      </c>
      <c r="B26" s="83" t="str">
        <f>'Tableau de bord'!D5</f>
        <v>xxxxxxxxxxxxxxxxxxxxxxxx</v>
      </c>
      <c r="C26" s="562" t="str">
        <f>'Tableau de bord'!D6</f>
        <v>xxxxxxxxxxxxxxxxxxxxxxxx</v>
      </c>
      <c r="D26" s="562"/>
      <c r="E26" s="562" t="str">
        <f>'Tableau de bord'!D7</f>
        <v>xxxxxxxxxxxxxxxxxxxxxxxx</v>
      </c>
      <c r="F26" s="562"/>
      <c r="G26" s="84" t="str">
        <f>'Tableau de bord'!D8</f>
        <v>xxxxxxxxxxxxxxxxxxxxxxxx</v>
      </c>
    </row>
    <row r="27" spans="1:7" ht="12">
      <c r="A27" s="561"/>
      <c r="B27" s="33"/>
      <c r="C27" s="33"/>
      <c r="D27" s="33"/>
      <c r="E27" s="33"/>
      <c r="F27" s="33"/>
      <c r="G27" s="82"/>
    </row>
    <row r="28" spans="1:7" ht="12">
      <c r="A28" s="81"/>
      <c r="B28" s="33"/>
      <c r="C28" s="33"/>
      <c r="D28" s="33"/>
      <c r="E28" s="33"/>
      <c r="F28" s="33"/>
      <c r="G28" s="82"/>
    </row>
    <row r="29" spans="1:7" ht="12.75">
      <c r="A29" s="85"/>
      <c r="B29" s="33"/>
      <c r="C29" s="33"/>
      <c r="D29" s="33"/>
      <c r="E29" s="33"/>
      <c r="F29" s="33"/>
      <c r="G29" s="82"/>
    </row>
    <row r="30" spans="1:7" ht="12">
      <c r="A30" s="81"/>
      <c r="B30" s="33"/>
      <c r="C30" s="33"/>
      <c r="D30" s="33"/>
      <c r="E30" s="33"/>
      <c r="F30" s="33"/>
      <c r="G30" s="82"/>
    </row>
    <row r="31" spans="1:7" ht="12.75" thickBot="1">
      <c r="A31" s="86"/>
      <c r="B31" s="76"/>
      <c r="C31" s="76"/>
      <c r="D31" s="76"/>
      <c r="E31" s="76"/>
      <c r="F31" s="76"/>
      <c r="G31" s="77"/>
    </row>
    <row r="34" ht="12.75">
      <c r="A34" s="255" t="s">
        <v>182</v>
      </c>
    </row>
  </sheetData>
  <sheetProtection sheet="1"/>
  <mergeCells count="31">
    <mergeCell ref="A1:A4"/>
    <mergeCell ref="B1:G4"/>
    <mergeCell ref="A5:G5"/>
    <mergeCell ref="A7:B7"/>
    <mergeCell ref="C7:D7"/>
    <mergeCell ref="E7:G7"/>
    <mergeCell ref="A8:B8"/>
    <mergeCell ref="A9:B9"/>
    <mergeCell ref="A10:B10"/>
    <mergeCell ref="C8:D8"/>
    <mergeCell ref="E8:G8"/>
    <mergeCell ref="C9:G9"/>
    <mergeCell ref="C10:D10"/>
    <mergeCell ref="F10:G10"/>
    <mergeCell ref="A26:A27"/>
    <mergeCell ref="C26:D26"/>
    <mergeCell ref="E26:F26"/>
    <mergeCell ref="A21:B21"/>
    <mergeCell ref="C21:D21"/>
    <mergeCell ref="A22:G23"/>
    <mergeCell ref="C24:D24"/>
    <mergeCell ref="E24:F24"/>
    <mergeCell ref="E21:G21"/>
    <mergeCell ref="A18:E18"/>
    <mergeCell ref="A19:E19"/>
    <mergeCell ref="A11:G12"/>
    <mergeCell ref="A13:E13"/>
    <mergeCell ref="A14:E14"/>
    <mergeCell ref="A15:E15"/>
    <mergeCell ref="A16:E16"/>
    <mergeCell ref="A17:E17"/>
  </mergeCells>
  <hyperlinks>
    <hyperlink ref="A34" location="'Suivi PA60'!A1" display="Suivi PA60"/>
  </hyperlinks>
  <printOptions/>
  <pageMargins left="0.39375" right="0.39375" top="0.39375" bottom="0.9840277777777777" header="0.5118055555555555" footer="0.5118055555555555"/>
  <pageSetup fitToHeight="1" fitToWidth="1" horizontalDpi="300" verticalDpi="300" orientation="portrait" paperSize="9" scale="82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G34"/>
  <sheetViews>
    <sheetView zoomScale="90" zoomScaleNormal="90" zoomScalePageLayoutView="0" workbookViewId="0" topLeftCell="A13">
      <selection activeCell="C21" sqref="C21:G21"/>
    </sheetView>
  </sheetViews>
  <sheetFormatPr defaultColWidth="9.140625" defaultRowHeight="12.75"/>
  <cols>
    <col min="1" max="1" width="12.57421875" style="23" customWidth="1"/>
    <col min="2" max="2" width="15.57421875" style="23" customWidth="1"/>
    <col min="3" max="4" width="10.57421875" style="23" customWidth="1"/>
    <col min="5" max="5" width="19.57421875" style="23" customWidth="1"/>
    <col min="6" max="6" width="10.57421875" style="23" customWidth="1"/>
    <col min="7" max="7" width="20.57421875" style="23" customWidth="1"/>
    <col min="8" max="10" width="9.140625" style="23" customWidth="1"/>
    <col min="11" max="11" width="13.00390625" style="23" customWidth="1"/>
    <col min="12" max="12" width="9.140625" style="23" customWidth="1"/>
    <col min="13" max="13" width="17.421875" style="23" customWidth="1"/>
    <col min="14" max="16384" width="9.140625" style="23" customWidth="1"/>
  </cols>
  <sheetData>
    <row r="1" spans="1:7" ht="12.75" customHeight="1">
      <c r="A1" s="731" t="s">
        <v>34</v>
      </c>
      <c r="B1" s="586" t="s">
        <v>170</v>
      </c>
      <c r="C1" s="587"/>
      <c r="D1" s="587"/>
      <c r="E1" s="587"/>
      <c r="F1" s="587"/>
      <c r="G1" s="588"/>
    </row>
    <row r="2" spans="1:7" ht="12.75" customHeight="1">
      <c r="A2" s="732"/>
      <c r="B2" s="589"/>
      <c r="C2" s="590"/>
      <c r="D2" s="590"/>
      <c r="E2" s="590"/>
      <c r="F2" s="590"/>
      <c r="G2" s="591"/>
    </row>
    <row r="3" spans="1:7" ht="12.75" customHeight="1">
      <c r="A3" s="732"/>
      <c r="B3" s="589"/>
      <c r="C3" s="590"/>
      <c r="D3" s="590"/>
      <c r="E3" s="590"/>
      <c r="F3" s="590"/>
      <c r="G3" s="591"/>
    </row>
    <row r="4" spans="1:7" ht="12.75" customHeight="1" thickBot="1">
      <c r="A4" s="733"/>
      <c r="B4" s="592"/>
      <c r="C4" s="593"/>
      <c r="D4" s="593"/>
      <c r="E4" s="593"/>
      <c r="F4" s="593"/>
      <c r="G4" s="594"/>
    </row>
    <row r="5" spans="1:7" ht="30" customHeight="1" thickBot="1">
      <c r="A5" s="583" t="s">
        <v>70</v>
      </c>
      <c r="B5" s="584"/>
      <c r="C5" s="584"/>
      <c r="D5" s="584"/>
      <c r="E5" s="584"/>
      <c r="F5" s="584"/>
      <c r="G5" s="585"/>
    </row>
    <row r="6" spans="1:7" ht="18.75" customHeight="1">
      <c r="A6" s="91"/>
      <c r="B6" s="71"/>
      <c r="C6" s="71"/>
      <c r="D6" s="71"/>
      <c r="E6" s="71"/>
      <c r="F6" s="71"/>
      <c r="G6" s="92"/>
    </row>
    <row r="7" spans="1:7" ht="24" customHeight="1">
      <c r="A7" s="531" t="s">
        <v>35</v>
      </c>
      <c r="B7" s="532"/>
      <c r="C7" s="666">
        <f>'Liste candidats'!B66</f>
        <v>0</v>
      </c>
      <c r="D7" s="666"/>
      <c r="E7" s="666">
        <f>'Liste candidats'!C66</f>
        <v>0</v>
      </c>
      <c r="F7" s="666"/>
      <c r="G7" s="741"/>
    </row>
    <row r="8" spans="1:7" ht="24.75" customHeight="1">
      <c r="A8" s="531" t="s">
        <v>36</v>
      </c>
      <c r="B8" s="532"/>
      <c r="C8" s="666">
        <f>'Liste candidats'!D66</f>
        <v>0</v>
      </c>
      <c r="D8" s="666"/>
      <c r="E8" s="666">
        <f>'Liste candidats'!E66</f>
        <v>0</v>
      </c>
      <c r="F8" s="666"/>
      <c r="G8" s="741"/>
    </row>
    <row r="9" spans="1:7" ht="24" customHeight="1">
      <c r="A9" s="531" t="s">
        <v>37</v>
      </c>
      <c r="B9" s="532"/>
      <c r="C9" s="742">
        <f>'Liste candidats'!H66</f>
        <v>0</v>
      </c>
      <c r="D9" s="742"/>
      <c r="E9" s="742"/>
      <c r="F9" s="742"/>
      <c r="G9" s="743"/>
    </row>
    <row r="10" spans="1:7" ht="23.25" customHeight="1">
      <c r="A10" s="650" t="s">
        <v>38</v>
      </c>
      <c r="B10" s="651"/>
      <c r="C10" s="667">
        <f>'Liste candidats'!F66</f>
        <v>0</v>
      </c>
      <c r="D10" s="667"/>
      <c r="E10" s="60" t="s">
        <v>39</v>
      </c>
      <c r="F10" s="666">
        <f>'Liste candidats'!G66</f>
        <v>0</v>
      </c>
      <c r="G10" s="741"/>
    </row>
    <row r="11" spans="1:7" ht="12.75" customHeight="1">
      <c r="A11" s="652" t="s">
        <v>171</v>
      </c>
      <c r="B11" s="653"/>
      <c r="C11" s="653"/>
      <c r="D11" s="653"/>
      <c r="E11" s="653"/>
      <c r="F11" s="653"/>
      <c r="G11" s="654"/>
    </row>
    <row r="12" spans="1:7" ht="21.75" customHeight="1" thickBot="1">
      <c r="A12" s="652"/>
      <c r="B12" s="653"/>
      <c r="C12" s="653"/>
      <c r="D12" s="653"/>
      <c r="E12" s="653"/>
      <c r="F12" s="653"/>
      <c r="G12" s="654"/>
    </row>
    <row r="13" spans="1:7" ht="32.25" customHeight="1" thickBot="1">
      <c r="A13" s="729"/>
      <c r="B13" s="730"/>
      <c r="C13" s="730"/>
      <c r="D13" s="730"/>
      <c r="E13" s="730"/>
      <c r="F13" s="137" t="s">
        <v>135</v>
      </c>
      <c r="G13" s="136" t="s">
        <v>54</v>
      </c>
    </row>
    <row r="14" spans="1:7" ht="16.5" customHeight="1">
      <c r="A14" s="727" t="str">
        <f>'Suivi PA60'!A5</f>
        <v>Module Information théorique </v>
      </c>
      <c r="B14" s="728"/>
      <c r="C14" s="728"/>
      <c r="D14" s="728"/>
      <c r="E14" s="728"/>
      <c r="F14" s="126"/>
      <c r="G14" s="126"/>
    </row>
    <row r="15" spans="1:7" ht="18" customHeight="1" thickBot="1">
      <c r="A15" s="734" t="str">
        <f>'Suivi PA60'!A6</f>
        <v>1 – Information théorique </v>
      </c>
      <c r="B15" s="735"/>
      <c r="C15" s="735"/>
      <c r="D15" s="735"/>
      <c r="E15" s="735"/>
      <c r="F15" s="128" t="str">
        <f>'Suivi PA60'!D6</f>
        <v>Fait</v>
      </c>
      <c r="G15" s="128">
        <f>'Suivi PA60'!F6</f>
        <v>0</v>
      </c>
    </row>
    <row r="16" spans="1:7" ht="16.5" customHeight="1">
      <c r="A16" s="727" t="str">
        <f>'Suivi PA60'!A7</f>
        <v>Module SAVOIR-FAIRE pratique : Certification </v>
      </c>
      <c r="B16" s="728"/>
      <c r="C16" s="728"/>
      <c r="D16" s="728"/>
      <c r="E16" s="728"/>
      <c r="F16" s="131"/>
      <c r="G16" s="147"/>
    </row>
    <row r="17" spans="1:7" ht="12.75">
      <c r="A17" s="708" t="str">
        <f>'Suivi PA60'!A8</f>
        <v>Plongée 1 (Zone 45 m) </v>
      </c>
      <c r="B17" s="709"/>
      <c r="C17" s="709"/>
      <c r="D17" s="709"/>
      <c r="E17" s="709"/>
      <c r="F17" s="127" t="str">
        <f>'Suivi PA60'!D8</f>
        <v>Fait</v>
      </c>
      <c r="G17" s="127">
        <f>'Suivi PA60'!F8</f>
        <v>0</v>
      </c>
    </row>
    <row r="18" spans="1:7" ht="12.75">
      <c r="A18" s="708" t="str">
        <f>'Suivi PA60'!A9</f>
        <v>Plongée 2 (Zone 50 m)                                                                                                        </v>
      </c>
      <c r="B18" s="709"/>
      <c r="C18" s="709"/>
      <c r="D18" s="709"/>
      <c r="E18" s="709"/>
      <c r="F18" s="127" t="str">
        <f>'Suivi PA60'!D9</f>
        <v>Fait</v>
      </c>
      <c r="G18" s="127">
        <f>'Suivi PA60'!F9</f>
        <v>0</v>
      </c>
    </row>
    <row r="19" spans="1:7" ht="13.5" thickBot="1">
      <c r="A19" s="734" t="str">
        <f>'Suivi PA60'!A10</f>
        <v>Plongée 3 (Zone 50 m) . </v>
      </c>
      <c r="B19" s="735"/>
      <c r="C19" s="735"/>
      <c r="D19" s="735"/>
      <c r="E19" s="735"/>
      <c r="F19" s="128" t="str">
        <f>'Suivi PA60'!D10</f>
        <v>Fait</v>
      </c>
      <c r="G19" s="128">
        <f>'Suivi PA60'!F10</f>
        <v>0</v>
      </c>
    </row>
    <row r="20" spans="1:7" ht="12">
      <c r="A20" s="81"/>
      <c r="B20" s="33"/>
      <c r="C20" s="33"/>
      <c r="D20" s="33"/>
      <c r="E20" s="33"/>
      <c r="F20" s="33"/>
      <c r="G20" s="82"/>
    </row>
    <row r="21" spans="1:7" ht="12.75">
      <c r="A21" s="527" t="s">
        <v>42</v>
      </c>
      <c r="B21" s="528"/>
      <c r="C21" s="529" t="str">
        <f>'Tableau de bord'!D3</f>
        <v>xxxxxxxxxxxxxxxxxxxxxxxx</v>
      </c>
      <c r="D21" s="529"/>
      <c r="E21" s="537" t="str">
        <f>'Tableau de bord'!D2</f>
        <v>xxxxxxxxxxxxxxxxxxxxxxxx</v>
      </c>
      <c r="F21" s="537"/>
      <c r="G21" s="538"/>
    </row>
    <row r="22" spans="1:7" ht="12">
      <c r="A22" s="555" t="s">
        <v>43</v>
      </c>
      <c r="B22" s="556"/>
      <c r="C22" s="556"/>
      <c r="D22" s="556"/>
      <c r="E22" s="556"/>
      <c r="F22" s="556"/>
      <c r="G22" s="557"/>
    </row>
    <row r="23" spans="1:7" ht="12">
      <c r="A23" s="555"/>
      <c r="B23" s="556"/>
      <c r="C23" s="556"/>
      <c r="D23" s="556"/>
      <c r="E23" s="556"/>
      <c r="F23" s="556"/>
      <c r="G23" s="557"/>
    </row>
    <row r="24" spans="1:7" ht="12.75">
      <c r="A24" s="78" t="s">
        <v>44</v>
      </c>
      <c r="B24" s="50" t="s">
        <v>71</v>
      </c>
      <c r="C24" s="528" t="s">
        <v>3</v>
      </c>
      <c r="D24" s="528"/>
      <c r="E24" s="528" t="s">
        <v>4</v>
      </c>
      <c r="F24" s="528"/>
      <c r="G24" s="80" t="s">
        <v>5</v>
      </c>
    </row>
    <row r="25" spans="1:7" ht="12">
      <c r="A25" s="81"/>
      <c r="B25" s="33"/>
      <c r="C25" s="33"/>
      <c r="D25" s="33"/>
      <c r="E25" s="33"/>
      <c r="F25" s="33"/>
      <c r="G25" s="82"/>
    </row>
    <row r="26" spans="1:7" ht="22.5">
      <c r="A26" s="561" t="str">
        <f>'Tableau de bord'!D4</f>
        <v>xxxxxxxxxxxxxxxxxxxxxxxx</v>
      </c>
      <c r="B26" s="83" t="str">
        <f>'Tableau de bord'!D5</f>
        <v>xxxxxxxxxxxxxxxxxxxxxxxx</v>
      </c>
      <c r="C26" s="562" t="str">
        <f>'Tableau de bord'!D6</f>
        <v>xxxxxxxxxxxxxxxxxxxxxxxx</v>
      </c>
      <c r="D26" s="562"/>
      <c r="E26" s="562" t="str">
        <f>'Tableau de bord'!D7</f>
        <v>xxxxxxxxxxxxxxxxxxxxxxxx</v>
      </c>
      <c r="F26" s="562"/>
      <c r="G26" s="84" t="str">
        <f>'Tableau de bord'!D8</f>
        <v>xxxxxxxxxxxxxxxxxxxxxxxx</v>
      </c>
    </row>
    <row r="27" spans="1:7" ht="12">
      <c r="A27" s="561"/>
      <c r="B27" s="33"/>
      <c r="C27" s="33"/>
      <c r="D27" s="33"/>
      <c r="E27" s="33"/>
      <c r="F27" s="33"/>
      <c r="G27" s="82"/>
    </row>
    <row r="28" spans="1:7" ht="12">
      <c r="A28" s="81"/>
      <c r="B28" s="33"/>
      <c r="C28" s="33"/>
      <c r="D28" s="33"/>
      <c r="E28" s="33"/>
      <c r="F28" s="33"/>
      <c r="G28" s="82"/>
    </row>
    <row r="29" spans="1:7" ht="12.75">
      <c r="A29" s="85"/>
      <c r="B29" s="33"/>
      <c r="C29" s="33"/>
      <c r="D29" s="33"/>
      <c r="E29" s="33"/>
      <c r="F29" s="33"/>
      <c r="G29" s="82"/>
    </row>
    <row r="30" spans="1:7" ht="12">
      <c r="A30" s="81"/>
      <c r="B30" s="33"/>
      <c r="C30" s="33"/>
      <c r="D30" s="33"/>
      <c r="E30" s="33"/>
      <c r="F30" s="33"/>
      <c r="G30" s="82"/>
    </row>
    <row r="31" spans="1:7" ht="12.75" thickBot="1">
      <c r="A31" s="86"/>
      <c r="B31" s="76"/>
      <c r="C31" s="76"/>
      <c r="D31" s="76"/>
      <c r="E31" s="76"/>
      <c r="F31" s="76"/>
      <c r="G31" s="77"/>
    </row>
    <row r="34" ht="12.75">
      <c r="A34" s="255" t="s">
        <v>182</v>
      </c>
    </row>
  </sheetData>
  <sheetProtection sheet="1"/>
  <mergeCells count="31">
    <mergeCell ref="A1:A4"/>
    <mergeCell ref="B1:G4"/>
    <mergeCell ref="A5:G5"/>
    <mergeCell ref="A7:B7"/>
    <mergeCell ref="C7:D7"/>
    <mergeCell ref="E7:G7"/>
    <mergeCell ref="A8:B8"/>
    <mergeCell ref="C8:D8"/>
    <mergeCell ref="E8:G8"/>
    <mergeCell ref="A9:B9"/>
    <mergeCell ref="C9:G9"/>
    <mergeCell ref="A10:B10"/>
    <mergeCell ref="C10:D10"/>
    <mergeCell ref="F10:G10"/>
    <mergeCell ref="E24:F24"/>
    <mergeCell ref="A11:G12"/>
    <mergeCell ref="A13:E13"/>
    <mergeCell ref="A14:E14"/>
    <mergeCell ref="A15:E15"/>
    <mergeCell ref="A16:E16"/>
    <mergeCell ref="A17:E17"/>
    <mergeCell ref="A26:A27"/>
    <mergeCell ref="C26:D26"/>
    <mergeCell ref="E26:F26"/>
    <mergeCell ref="E21:G21"/>
    <mergeCell ref="A18:E18"/>
    <mergeCell ref="A19:E19"/>
    <mergeCell ref="A21:B21"/>
    <mergeCell ref="C21:D21"/>
    <mergeCell ref="A22:G23"/>
    <mergeCell ref="C24:D24"/>
  </mergeCells>
  <hyperlinks>
    <hyperlink ref="A34" location="'Suivi PA60'!A1" display="Suivi PA60"/>
  </hyperlinks>
  <printOptions/>
  <pageMargins left="0.39375" right="0.39375" top="0.39375" bottom="0.9840277777777777" header="0.5118055555555555" footer="0.5118055555555555"/>
  <pageSetup fitToHeight="1" fitToWidth="1" horizontalDpi="300" verticalDpi="300" orientation="portrait" paperSize="9" scale="82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G34"/>
  <sheetViews>
    <sheetView zoomScale="90" zoomScaleNormal="90" zoomScalePageLayoutView="0" workbookViewId="0" topLeftCell="A13">
      <selection activeCell="C21" sqref="C21:G21"/>
    </sheetView>
  </sheetViews>
  <sheetFormatPr defaultColWidth="9.140625" defaultRowHeight="12.75"/>
  <cols>
    <col min="1" max="1" width="12.57421875" style="23" customWidth="1"/>
    <col min="2" max="2" width="15.57421875" style="23" customWidth="1"/>
    <col min="3" max="4" width="10.57421875" style="23" customWidth="1"/>
    <col min="5" max="5" width="19.57421875" style="23" customWidth="1"/>
    <col min="6" max="6" width="10.57421875" style="23" customWidth="1"/>
    <col min="7" max="7" width="20.57421875" style="23" customWidth="1"/>
    <col min="8" max="10" width="9.140625" style="23" customWidth="1"/>
    <col min="11" max="11" width="13.00390625" style="23" customWidth="1"/>
    <col min="12" max="12" width="9.140625" style="23" customWidth="1"/>
    <col min="13" max="13" width="17.421875" style="23" customWidth="1"/>
    <col min="14" max="16384" width="9.140625" style="23" customWidth="1"/>
  </cols>
  <sheetData>
    <row r="1" spans="1:7" ht="12.75" customHeight="1">
      <c r="A1" s="731" t="s">
        <v>34</v>
      </c>
      <c r="B1" s="586" t="s">
        <v>170</v>
      </c>
      <c r="C1" s="587"/>
      <c r="D1" s="587"/>
      <c r="E1" s="587"/>
      <c r="F1" s="587"/>
      <c r="G1" s="588"/>
    </row>
    <row r="2" spans="1:7" ht="12.75" customHeight="1">
      <c r="A2" s="732"/>
      <c r="B2" s="589"/>
      <c r="C2" s="590"/>
      <c r="D2" s="590"/>
      <c r="E2" s="590"/>
      <c r="F2" s="590"/>
      <c r="G2" s="591"/>
    </row>
    <row r="3" spans="1:7" ht="12.75" customHeight="1">
      <c r="A3" s="732"/>
      <c r="B3" s="589"/>
      <c r="C3" s="590"/>
      <c r="D3" s="590"/>
      <c r="E3" s="590"/>
      <c r="F3" s="590"/>
      <c r="G3" s="591"/>
    </row>
    <row r="4" spans="1:7" ht="12.75" customHeight="1" thickBot="1">
      <c r="A4" s="733"/>
      <c r="B4" s="592"/>
      <c r="C4" s="593"/>
      <c r="D4" s="593"/>
      <c r="E4" s="593"/>
      <c r="F4" s="593"/>
      <c r="G4" s="594"/>
    </row>
    <row r="5" spans="1:7" ht="30" customHeight="1" thickBot="1">
      <c r="A5" s="583" t="s">
        <v>70</v>
      </c>
      <c r="B5" s="584"/>
      <c r="C5" s="584"/>
      <c r="D5" s="584"/>
      <c r="E5" s="584"/>
      <c r="F5" s="584"/>
      <c r="G5" s="585"/>
    </row>
    <row r="6" spans="1:7" ht="18.75" customHeight="1">
      <c r="A6" s="91"/>
      <c r="B6" s="71"/>
      <c r="C6" s="71"/>
      <c r="D6" s="71"/>
      <c r="E6" s="71"/>
      <c r="F6" s="71"/>
      <c r="G6" s="92"/>
    </row>
    <row r="7" spans="1:7" ht="24" customHeight="1">
      <c r="A7" s="531" t="s">
        <v>35</v>
      </c>
      <c r="B7" s="532"/>
      <c r="C7" s="666">
        <f>'Liste candidats'!B67</f>
        <v>0</v>
      </c>
      <c r="D7" s="666"/>
      <c r="E7" s="666">
        <f>'Liste candidats'!C67</f>
        <v>0</v>
      </c>
      <c r="F7" s="666"/>
      <c r="G7" s="741"/>
    </row>
    <row r="8" spans="1:7" ht="24.75" customHeight="1">
      <c r="A8" s="531" t="s">
        <v>36</v>
      </c>
      <c r="B8" s="532"/>
      <c r="C8" s="666">
        <f>'Liste candidats'!D67</f>
        <v>0</v>
      </c>
      <c r="D8" s="666"/>
      <c r="E8" s="666">
        <f>'Liste candidats'!E67</f>
        <v>0</v>
      </c>
      <c r="F8" s="666"/>
      <c r="G8" s="741"/>
    </row>
    <row r="9" spans="1:7" ht="24" customHeight="1">
      <c r="A9" s="531" t="s">
        <v>37</v>
      </c>
      <c r="B9" s="532"/>
      <c r="C9" s="742">
        <f>'Liste candidats'!H67</f>
        <v>0</v>
      </c>
      <c r="D9" s="742"/>
      <c r="E9" s="742"/>
      <c r="F9" s="742"/>
      <c r="G9" s="743"/>
    </row>
    <row r="10" spans="1:7" ht="23.25" customHeight="1">
      <c r="A10" s="650" t="s">
        <v>38</v>
      </c>
      <c r="B10" s="651"/>
      <c r="C10" s="667">
        <f>'Liste candidats'!F67</f>
        <v>0</v>
      </c>
      <c r="D10" s="667"/>
      <c r="E10" s="60" t="s">
        <v>39</v>
      </c>
      <c r="F10" s="666">
        <f>'Liste candidats'!G67</f>
        <v>0</v>
      </c>
      <c r="G10" s="741"/>
    </row>
    <row r="11" spans="1:7" ht="12.75" customHeight="1">
      <c r="A11" s="652" t="s">
        <v>171</v>
      </c>
      <c r="B11" s="653"/>
      <c r="C11" s="653"/>
      <c r="D11" s="653"/>
      <c r="E11" s="653"/>
      <c r="F11" s="653"/>
      <c r="G11" s="654"/>
    </row>
    <row r="12" spans="1:7" ht="21.75" customHeight="1" thickBot="1">
      <c r="A12" s="652"/>
      <c r="B12" s="653"/>
      <c r="C12" s="653"/>
      <c r="D12" s="653"/>
      <c r="E12" s="653"/>
      <c r="F12" s="653"/>
      <c r="G12" s="654"/>
    </row>
    <row r="13" spans="1:7" ht="32.25" customHeight="1" thickBot="1">
      <c r="A13" s="729"/>
      <c r="B13" s="730"/>
      <c r="C13" s="730"/>
      <c r="D13" s="730"/>
      <c r="E13" s="730"/>
      <c r="F13" s="137" t="s">
        <v>135</v>
      </c>
      <c r="G13" s="136" t="s">
        <v>54</v>
      </c>
    </row>
    <row r="14" spans="1:7" ht="16.5" customHeight="1">
      <c r="A14" s="727" t="str">
        <f>'Suivi PA60'!A5</f>
        <v>Module Information théorique </v>
      </c>
      <c r="B14" s="728"/>
      <c r="C14" s="728"/>
      <c r="D14" s="728"/>
      <c r="E14" s="728"/>
      <c r="F14" s="126"/>
      <c r="G14" s="126"/>
    </row>
    <row r="15" spans="1:7" ht="18" customHeight="1" thickBot="1">
      <c r="A15" s="734" t="str">
        <f>'Suivi PA60'!A6</f>
        <v>1 – Information théorique </v>
      </c>
      <c r="B15" s="735"/>
      <c r="C15" s="735"/>
      <c r="D15" s="735"/>
      <c r="E15" s="735"/>
      <c r="F15" s="128" t="str">
        <f>'Suivi PA60'!D6</f>
        <v>Fait</v>
      </c>
      <c r="G15" s="128">
        <f>'Suivi PA60'!G6</f>
        <v>0</v>
      </c>
    </row>
    <row r="16" spans="1:7" ht="16.5" customHeight="1">
      <c r="A16" s="727" t="str">
        <f>'Suivi PA60'!A7</f>
        <v>Module SAVOIR-FAIRE pratique : Certification </v>
      </c>
      <c r="B16" s="728"/>
      <c r="C16" s="728"/>
      <c r="D16" s="728"/>
      <c r="E16" s="728"/>
      <c r="F16" s="131"/>
      <c r="G16" s="147"/>
    </row>
    <row r="17" spans="1:7" ht="12.75">
      <c r="A17" s="708" t="str">
        <f>'Suivi PA60'!A8</f>
        <v>Plongée 1 (Zone 45 m) </v>
      </c>
      <c r="B17" s="709"/>
      <c r="C17" s="709"/>
      <c r="D17" s="709"/>
      <c r="E17" s="709"/>
      <c r="F17" s="127" t="str">
        <f>'Suivi PA60'!D8</f>
        <v>Fait</v>
      </c>
      <c r="G17" s="127">
        <f>'Suivi PA60'!G8</f>
        <v>0</v>
      </c>
    </row>
    <row r="18" spans="1:7" ht="12.75">
      <c r="A18" s="708" t="str">
        <f>'Suivi PA60'!A9</f>
        <v>Plongée 2 (Zone 50 m)                                                                                                        </v>
      </c>
      <c r="B18" s="709"/>
      <c r="C18" s="709"/>
      <c r="D18" s="709"/>
      <c r="E18" s="709"/>
      <c r="F18" s="127" t="str">
        <f>'Suivi PA60'!D9</f>
        <v>Fait</v>
      </c>
      <c r="G18" s="127">
        <f>'Suivi PA60'!G9</f>
        <v>0</v>
      </c>
    </row>
    <row r="19" spans="1:7" ht="13.5" thickBot="1">
      <c r="A19" s="734" t="str">
        <f>'Suivi PA60'!A10</f>
        <v>Plongée 3 (Zone 50 m) . </v>
      </c>
      <c r="B19" s="735"/>
      <c r="C19" s="735"/>
      <c r="D19" s="735"/>
      <c r="E19" s="735"/>
      <c r="F19" s="128" t="str">
        <f>'Suivi PA60'!D10</f>
        <v>Fait</v>
      </c>
      <c r="G19" s="128">
        <f>'Suivi PA60'!G10</f>
        <v>0</v>
      </c>
    </row>
    <row r="20" spans="1:7" ht="12">
      <c r="A20" s="81"/>
      <c r="B20" s="33"/>
      <c r="C20" s="33"/>
      <c r="D20" s="33"/>
      <c r="E20" s="33"/>
      <c r="F20" s="33"/>
      <c r="G20" s="82"/>
    </row>
    <row r="21" spans="1:7" ht="12.75">
      <c r="A21" s="527" t="s">
        <v>42</v>
      </c>
      <c r="B21" s="528"/>
      <c r="C21" s="529" t="str">
        <f>'Tableau de bord'!D3</f>
        <v>xxxxxxxxxxxxxxxxxxxxxxxx</v>
      </c>
      <c r="D21" s="529"/>
      <c r="E21" s="537" t="str">
        <f>'Tableau de bord'!D2</f>
        <v>xxxxxxxxxxxxxxxxxxxxxxxx</v>
      </c>
      <c r="F21" s="537"/>
      <c r="G21" s="538"/>
    </row>
    <row r="22" spans="1:7" ht="12">
      <c r="A22" s="555" t="s">
        <v>43</v>
      </c>
      <c r="B22" s="556"/>
      <c r="C22" s="556"/>
      <c r="D22" s="556"/>
      <c r="E22" s="556"/>
      <c r="F22" s="556"/>
      <c r="G22" s="557"/>
    </row>
    <row r="23" spans="1:7" ht="12">
      <c r="A23" s="555"/>
      <c r="B23" s="556"/>
      <c r="C23" s="556"/>
      <c r="D23" s="556"/>
      <c r="E23" s="556"/>
      <c r="F23" s="556"/>
      <c r="G23" s="557"/>
    </row>
    <row r="24" spans="1:7" ht="12.75">
      <c r="A24" s="78" t="s">
        <v>44</v>
      </c>
      <c r="B24" s="50" t="s">
        <v>71</v>
      </c>
      <c r="C24" s="528" t="s">
        <v>3</v>
      </c>
      <c r="D24" s="528"/>
      <c r="E24" s="528" t="s">
        <v>4</v>
      </c>
      <c r="F24" s="528"/>
      <c r="G24" s="80" t="s">
        <v>5</v>
      </c>
    </row>
    <row r="25" spans="1:7" ht="12">
      <c r="A25" s="81"/>
      <c r="B25" s="33"/>
      <c r="C25" s="33"/>
      <c r="D25" s="33"/>
      <c r="E25" s="33"/>
      <c r="F25" s="33"/>
      <c r="G25" s="82"/>
    </row>
    <row r="26" spans="1:7" ht="22.5">
      <c r="A26" s="561" t="str">
        <f>'Tableau de bord'!D4</f>
        <v>xxxxxxxxxxxxxxxxxxxxxxxx</v>
      </c>
      <c r="B26" s="83" t="str">
        <f>'Tableau de bord'!D5</f>
        <v>xxxxxxxxxxxxxxxxxxxxxxxx</v>
      </c>
      <c r="C26" s="562" t="str">
        <f>'Tableau de bord'!D6</f>
        <v>xxxxxxxxxxxxxxxxxxxxxxxx</v>
      </c>
      <c r="D26" s="562"/>
      <c r="E26" s="562" t="str">
        <f>'Tableau de bord'!D7</f>
        <v>xxxxxxxxxxxxxxxxxxxxxxxx</v>
      </c>
      <c r="F26" s="562"/>
      <c r="G26" s="84" t="str">
        <f>'Tableau de bord'!D8</f>
        <v>xxxxxxxxxxxxxxxxxxxxxxxx</v>
      </c>
    </row>
    <row r="27" spans="1:7" ht="12">
      <c r="A27" s="561"/>
      <c r="B27" s="33"/>
      <c r="C27" s="33"/>
      <c r="D27" s="33"/>
      <c r="E27" s="33"/>
      <c r="F27" s="33"/>
      <c r="G27" s="82"/>
    </row>
    <row r="28" spans="1:7" ht="12">
      <c r="A28" s="81"/>
      <c r="B28" s="33"/>
      <c r="C28" s="33"/>
      <c r="D28" s="33"/>
      <c r="E28" s="33"/>
      <c r="F28" s="33"/>
      <c r="G28" s="82"/>
    </row>
    <row r="29" spans="1:7" ht="12.75">
      <c r="A29" s="85"/>
      <c r="B29" s="33"/>
      <c r="C29" s="33"/>
      <c r="D29" s="33"/>
      <c r="E29" s="33"/>
      <c r="F29" s="33"/>
      <c r="G29" s="82"/>
    </row>
    <row r="30" spans="1:7" ht="12">
      <c r="A30" s="81"/>
      <c r="B30" s="33"/>
      <c r="C30" s="33"/>
      <c r="D30" s="33"/>
      <c r="E30" s="33"/>
      <c r="F30" s="33"/>
      <c r="G30" s="82"/>
    </row>
    <row r="31" spans="1:7" ht="12.75" thickBot="1">
      <c r="A31" s="86"/>
      <c r="B31" s="76"/>
      <c r="C31" s="76"/>
      <c r="D31" s="76"/>
      <c r="E31" s="76"/>
      <c r="F31" s="76"/>
      <c r="G31" s="77"/>
    </row>
    <row r="34" ht="12.75">
      <c r="A34" s="255" t="s">
        <v>182</v>
      </c>
    </row>
  </sheetData>
  <sheetProtection sheet="1"/>
  <mergeCells count="31">
    <mergeCell ref="A1:A4"/>
    <mergeCell ref="B1:G4"/>
    <mergeCell ref="A5:G5"/>
    <mergeCell ref="A7:B7"/>
    <mergeCell ref="C7:D7"/>
    <mergeCell ref="E7:G7"/>
    <mergeCell ref="A8:B8"/>
    <mergeCell ref="C8:D8"/>
    <mergeCell ref="E8:G8"/>
    <mergeCell ref="A9:B9"/>
    <mergeCell ref="C9:G9"/>
    <mergeCell ref="A10:B10"/>
    <mergeCell ref="C10:D10"/>
    <mergeCell ref="F10:G10"/>
    <mergeCell ref="E24:F24"/>
    <mergeCell ref="A11:G12"/>
    <mergeCell ref="A13:E13"/>
    <mergeCell ref="A14:E14"/>
    <mergeCell ref="A15:E15"/>
    <mergeCell ref="A16:E16"/>
    <mergeCell ref="A17:E17"/>
    <mergeCell ref="A26:A27"/>
    <mergeCell ref="C26:D26"/>
    <mergeCell ref="E26:F26"/>
    <mergeCell ref="E21:G21"/>
    <mergeCell ref="A18:E18"/>
    <mergeCell ref="A19:E19"/>
    <mergeCell ref="A21:B21"/>
    <mergeCell ref="C21:D21"/>
    <mergeCell ref="A22:G23"/>
    <mergeCell ref="C24:D24"/>
  </mergeCells>
  <hyperlinks>
    <hyperlink ref="A34" location="'Suivi PA60'!A1" display="Suivi PA60"/>
  </hyperlinks>
  <printOptions/>
  <pageMargins left="0.39375" right="0.39375" top="0.39375" bottom="0.9840277777777777" header="0.5118055555555555" footer="0.5118055555555555"/>
  <pageSetup fitToHeight="1" fitToWidth="1" horizontalDpi="300" verticalDpi="300" orientation="portrait" paperSize="9" scale="82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G34"/>
  <sheetViews>
    <sheetView zoomScale="90" zoomScaleNormal="90" zoomScalePageLayoutView="0" workbookViewId="0" topLeftCell="A18">
      <selection activeCell="C21" sqref="C21:G21"/>
    </sheetView>
  </sheetViews>
  <sheetFormatPr defaultColWidth="9.140625" defaultRowHeight="12.75"/>
  <cols>
    <col min="1" max="1" width="12.57421875" style="23" customWidth="1"/>
    <col min="2" max="2" width="15.57421875" style="23" customWidth="1"/>
    <col min="3" max="4" width="10.57421875" style="23" customWidth="1"/>
    <col min="5" max="5" width="19.57421875" style="23" customWidth="1"/>
    <col min="6" max="6" width="10.57421875" style="23" customWidth="1"/>
    <col min="7" max="7" width="20.57421875" style="23" customWidth="1"/>
    <col min="8" max="10" width="9.140625" style="23" customWidth="1"/>
    <col min="11" max="11" width="13.00390625" style="23" customWidth="1"/>
    <col min="12" max="12" width="9.140625" style="23" customWidth="1"/>
    <col min="13" max="13" width="17.421875" style="23" customWidth="1"/>
    <col min="14" max="16384" width="9.140625" style="23" customWidth="1"/>
  </cols>
  <sheetData>
    <row r="1" spans="1:7" ht="12.75" customHeight="1">
      <c r="A1" s="731" t="s">
        <v>34</v>
      </c>
      <c r="B1" s="586" t="s">
        <v>170</v>
      </c>
      <c r="C1" s="587"/>
      <c r="D1" s="587"/>
      <c r="E1" s="587"/>
      <c r="F1" s="587"/>
      <c r="G1" s="588"/>
    </row>
    <row r="2" spans="1:7" ht="12.75" customHeight="1">
      <c r="A2" s="732"/>
      <c r="B2" s="589"/>
      <c r="C2" s="590"/>
      <c r="D2" s="590"/>
      <c r="E2" s="590"/>
      <c r="F2" s="590"/>
      <c r="G2" s="591"/>
    </row>
    <row r="3" spans="1:7" ht="12.75" customHeight="1">
      <c r="A3" s="732"/>
      <c r="B3" s="589"/>
      <c r="C3" s="590"/>
      <c r="D3" s="590"/>
      <c r="E3" s="590"/>
      <c r="F3" s="590"/>
      <c r="G3" s="591"/>
    </row>
    <row r="4" spans="1:7" ht="12.75" customHeight="1" thickBot="1">
      <c r="A4" s="733"/>
      <c r="B4" s="592"/>
      <c r="C4" s="593"/>
      <c r="D4" s="593"/>
      <c r="E4" s="593"/>
      <c r="F4" s="593"/>
      <c r="G4" s="594"/>
    </row>
    <row r="5" spans="1:7" ht="30" customHeight="1" thickBot="1">
      <c r="A5" s="583" t="s">
        <v>70</v>
      </c>
      <c r="B5" s="584"/>
      <c r="C5" s="584"/>
      <c r="D5" s="584"/>
      <c r="E5" s="584"/>
      <c r="F5" s="584"/>
      <c r="G5" s="585"/>
    </row>
    <row r="6" spans="1:7" ht="18.75" customHeight="1">
      <c r="A6" s="91"/>
      <c r="B6" s="71"/>
      <c r="C6" s="71"/>
      <c r="D6" s="71"/>
      <c r="E6" s="71"/>
      <c r="F6" s="71"/>
      <c r="G6" s="92"/>
    </row>
    <row r="7" spans="1:7" ht="24" customHeight="1">
      <c r="A7" s="531" t="s">
        <v>35</v>
      </c>
      <c r="B7" s="532"/>
      <c r="C7" s="666">
        <f>'Liste candidats'!B68</f>
        <v>0</v>
      </c>
      <c r="D7" s="666"/>
      <c r="E7" s="666">
        <f>'Liste candidats'!C68</f>
        <v>0</v>
      </c>
      <c r="F7" s="666"/>
      <c r="G7" s="741"/>
    </row>
    <row r="8" spans="1:7" ht="24.75" customHeight="1">
      <c r="A8" s="531" t="s">
        <v>36</v>
      </c>
      <c r="B8" s="532"/>
      <c r="C8" s="666">
        <f>'Liste candidats'!D68</f>
        <v>0</v>
      </c>
      <c r="D8" s="666"/>
      <c r="E8" s="666">
        <f>'Liste candidats'!E68</f>
        <v>0</v>
      </c>
      <c r="F8" s="666"/>
      <c r="G8" s="741"/>
    </row>
    <row r="9" spans="1:7" ht="24" customHeight="1">
      <c r="A9" s="531" t="s">
        <v>37</v>
      </c>
      <c r="B9" s="532"/>
      <c r="C9" s="742">
        <f>'Liste candidats'!H68</f>
        <v>0</v>
      </c>
      <c r="D9" s="742"/>
      <c r="E9" s="742"/>
      <c r="F9" s="742"/>
      <c r="G9" s="743"/>
    </row>
    <row r="10" spans="1:7" ht="23.25" customHeight="1">
      <c r="A10" s="650" t="s">
        <v>38</v>
      </c>
      <c r="B10" s="651"/>
      <c r="C10" s="667">
        <f>'Liste candidats'!F68</f>
        <v>0</v>
      </c>
      <c r="D10" s="667"/>
      <c r="E10" s="60" t="s">
        <v>39</v>
      </c>
      <c r="F10" s="666">
        <f>'Liste candidats'!G68</f>
        <v>0</v>
      </c>
      <c r="G10" s="741"/>
    </row>
    <row r="11" spans="1:7" ht="12.75" customHeight="1">
      <c r="A11" s="652" t="s">
        <v>171</v>
      </c>
      <c r="B11" s="653"/>
      <c r="C11" s="653"/>
      <c r="D11" s="653"/>
      <c r="E11" s="653"/>
      <c r="F11" s="653"/>
      <c r="G11" s="654"/>
    </row>
    <row r="12" spans="1:7" ht="21.75" customHeight="1" thickBot="1">
      <c r="A12" s="652"/>
      <c r="B12" s="653"/>
      <c r="C12" s="653"/>
      <c r="D12" s="653"/>
      <c r="E12" s="653"/>
      <c r="F12" s="653"/>
      <c r="G12" s="654"/>
    </row>
    <row r="13" spans="1:7" ht="32.25" customHeight="1" thickBot="1">
      <c r="A13" s="729"/>
      <c r="B13" s="730"/>
      <c r="C13" s="730"/>
      <c r="D13" s="730"/>
      <c r="E13" s="730"/>
      <c r="F13" s="137" t="s">
        <v>135</v>
      </c>
      <c r="G13" s="136" t="s">
        <v>54</v>
      </c>
    </row>
    <row r="14" spans="1:7" ht="16.5" customHeight="1">
      <c r="A14" s="727" t="str">
        <f>'Suivi PA60'!A5</f>
        <v>Module Information théorique </v>
      </c>
      <c r="B14" s="728"/>
      <c r="C14" s="728"/>
      <c r="D14" s="728"/>
      <c r="E14" s="728"/>
      <c r="F14" s="126"/>
      <c r="G14" s="126"/>
    </row>
    <row r="15" spans="1:7" ht="18" customHeight="1" thickBot="1">
      <c r="A15" s="734" t="str">
        <f>'Suivi PA60'!A6</f>
        <v>1 – Information théorique </v>
      </c>
      <c r="B15" s="735"/>
      <c r="C15" s="735"/>
      <c r="D15" s="735"/>
      <c r="E15" s="735"/>
      <c r="F15" s="128" t="str">
        <f>'Suivi PA60'!D6</f>
        <v>Fait</v>
      </c>
      <c r="G15" s="128">
        <f>'Suivi PA60'!H6</f>
        <v>0</v>
      </c>
    </row>
    <row r="16" spans="1:7" ht="16.5" customHeight="1">
      <c r="A16" s="727" t="str">
        <f>'Suivi PA60'!A7</f>
        <v>Module SAVOIR-FAIRE pratique : Certification </v>
      </c>
      <c r="B16" s="728"/>
      <c r="C16" s="728"/>
      <c r="D16" s="728"/>
      <c r="E16" s="728"/>
      <c r="F16" s="131"/>
      <c r="G16" s="147"/>
    </row>
    <row r="17" spans="1:7" ht="12.75">
      <c r="A17" s="708" t="str">
        <f>'Suivi PA60'!A8</f>
        <v>Plongée 1 (Zone 45 m) </v>
      </c>
      <c r="B17" s="709"/>
      <c r="C17" s="709"/>
      <c r="D17" s="709"/>
      <c r="E17" s="709"/>
      <c r="F17" s="127" t="str">
        <f>'Suivi PA60'!D8</f>
        <v>Fait</v>
      </c>
      <c r="G17" s="127">
        <f>'Suivi PA60'!H8</f>
        <v>0</v>
      </c>
    </row>
    <row r="18" spans="1:7" ht="12.75">
      <c r="A18" s="708" t="str">
        <f>'Suivi PA60'!A9</f>
        <v>Plongée 2 (Zone 50 m)                                                                                                        </v>
      </c>
      <c r="B18" s="709"/>
      <c r="C18" s="709"/>
      <c r="D18" s="709"/>
      <c r="E18" s="709"/>
      <c r="F18" s="127" t="str">
        <f>'Suivi PA60'!D9</f>
        <v>Fait</v>
      </c>
      <c r="G18" s="127">
        <f>'Suivi PA60'!H9</f>
        <v>0</v>
      </c>
    </row>
    <row r="19" spans="1:7" ht="13.5" thickBot="1">
      <c r="A19" s="734" t="str">
        <f>'Suivi PA60'!A10</f>
        <v>Plongée 3 (Zone 50 m) . </v>
      </c>
      <c r="B19" s="735"/>
      <c r="C19" s="735"/>
      <c r="D19" s="735"/>
      <c r="E19" s="735"/>
      <c r="F19" s="128" t="str">
        <f>'Suivi PA60'!D10</f>
        <v>Fait</v>
      </c>
      <c r="G19" s="128">
        <f>'Suivi PA60'!H10</f>
        <v>0</v>
      </c>
    </row>
    <row r="20" spans="1:7" ht="12">
      <c r="A20" s="81"/>
      <c r="B20" s="33"/>
      <c r="C20" s="33"/>
      <c r="D20" s="33"/>
      <c r="E20" s="33"/>
      <c r="F20" s="33"/>
      <c r="G20" s="82"/>
    </row>
    <row r="21" spans="1:7" ht="12.75">
      <c r="A21" s="527" t="s">
        <v>42</v>
      </c>
      <c r="B21" s="528"/>
      <c r="C21" s="529" t="str">
        <f>'Tableau de bord'!D3</f>
        <v>xxxxxxxxxxxxxxxxxxxxxxxx</v>
      </c>
      <c r="D21" s="529"/>
      <c r="E21" s="537" t="str">
        <f>'Tableau de bord'!D2</f>
        <v>xxxxxxxxxxxxxxxxxxxxxxxx</v>
      </c>
      <c r="F21" s="537"/>
      <c r="G21" s="538"/>
    </row>
    <row r="22" spans="1:7" ht="12">
      <c r="A22" s="555" t="s">
        <v>43</v>
      </c>
      <c r="B22" s="556"/>
      <c r="C22" s="556"/>
      <c r="D22" s="556"/>
      <c r="E22" s="556"/>
      <c r="F22" s="556"/>
      <c r="G22" s="557"/>
    </row>
    <row r="23" spans="1:7" ht="12">
      <c r="A23" s="555"/>
      <c r="B23" s="556"/>
      <c r="C23" s="556"/>
      <c r="D23" s="556"/>
      <c r="E23" s="556"/>
      <c r="F23" s="556"/>
      <c r="G23" s="557"/>
    </row>
    <row r="24" spans="1:7" ht="12.75">
      <c r="A24" s="78" t="s">
        <v>44</v>
      </c>
      <c r="B24" s="50" t="s">
        <v>71</v>
      </c>
      <c r="C24" s="528" t="s">
        <v>3</v>
      </c>
      <c r="D24" s="528"/>
      <c r="E24" s="528" t="s">
        <v>4</v>
      </c>
      <c r="F24" s="528"/>
      <c r="G24" s="80" t="s">
        <v>5</v>
      </c>
    </row>
    <row r="25" spans="1:7" ht="12">
      <c r="A25" s="81"/>
      <c r="B25" s="33"/>
      <c r="C25" s="33"/>
      <c r="D25" s="33"/>
      <c r="E25" s="33"/>
      <c r="F25" s="33"/>
      <c r="G25" s="82"/>
    </row>
    <row r="26" spans="1:7" ht="22.5">
      <c r="A26" s="561" t="str">
        <f>'Tableau de bord'!D4</f>
        <v>xxxxxxxxxxxxxxxxxxxxxxxx</v>
      </c>
      <c r="B26" s="83" t="str">
        <f>'Tableau de bord'!D5</f>
        <v>xxxxxxxxxxxxxxxxxxxxxxxx</v>
      </c>
      <c r="C26" s="562" t="str">
        <f>'Tableau de bord'!D6</f>
        <v>xxxxxxxxxxxxxxxxxxxxxxxx</v>
      </c>
      <c r="D26" s="562"/>
      <c r="E26" s="562" t="str">
        <f>'Tableau de bord'!D7</f>
        <v>xxxxxxxxxxxxxxxxxxxxxxxx</v>
      </c>
      <c r="F26" s="562"/>
      <c r="G26" s="84" t="str">
        <f>'Tableau de bord'!D8</f>
        <v>xxxxxxxxxxxxxxxxxxxxxxxx</v>
      </c>
    </row>
    <row r="27" spans="1:7" ht="12">
      <c r="A27" s="561"/>
      <c r="B27" s="33"/>
      <c r="C27" s="33"/>
      <c r="D27" s="33"/>
      <c r="E27" s="33"/>
      <c r="F27" s="33"/>
      <c r="G27" s="82"/>
    </row>
    <row r="28" spans="1:7" ht="12">
      <c r="A28" s="81"/>
      <c r="B28" s="33"/>
      <c r="C28" s="33"/>
      <c r="D28" s="33"/>
      <c r="E28" s="33"/>
      <c r="F28" s="33"/>
      <c r="G28" s="82"/>
    </row>
    <row r="29" spans="1:7" ht="12.75">
      <c r="A29" s="85"/>
      <c r="B29" s="33"/>
      <c r="C29" s="33"/>
      <c r="D29" s="33"/>
      <c r="E29" s="33"/>
      <c r="F29" s="33"/>
      <c r="G29" s="82"/>
    </row>
    <row r="30" spans="1:7" ht="12">
      <c r="A30" s="81"/>
      <c r="B30" s="33"/>
      <c r="C30" s="33"/>
      <c r="D30" s="33"/>
      <c r="E30" s="33"/>
      <c r="F30" s="33"/>
      <c r="G30" s="82"/>
    </row>
    <row r="31" spans="1:7" ht="12.75" thickBot="1">
      <c r="A31" s="86"/>
      <c r="B31" s="76"/>
      <c r="C31" s="76"/>
      <c r="D31" s="76"/>
      <c r="E31" s="76"/>
      <c r="F31" s="76"/>
      <c r="G31" s="77"/>
    </row>
    <row r="34" ht="12.75">
      <c r="A34" s="255" t="s">
        <v>182</v>
      </c>
    </row>
  </sheetData>
  <sheetProtection sheet="1"/>
  <mergeCells count="31">
    <mergeCell ref="A1:A4"/>
    <mergeCell ref="B1:G4"/>
    <mergeCell ref="A5:G5"/>
    <mergeCell ref="A7:B7"/>
    <mergeCell ref="C7:D7"/>
    <mergeCell ref="E7:G7"/>
    <mergeCell ref="A8:B8"/>
    <mergeCell ref="C8:D8"/>
    <mergeCell ref="E8:G8"/>
    <mergeCell ref="A9:B9"/>
    <mergeCell ref="C9:G9"/>
    <mergeCell ref="A10:B10"/>
    <mergeCell ref="C10:D10"/>
    <mergeCell ref="F10:G10"/>
    <mergeCell ref="E24:F24"/>
    <mergeCell ref="A11:G12"/>
    <mergeCell ref="A13:E13"/>
    <mergeCell ref="A14:E14"/>
    <mergeCell ref="A15:E15"/>
    <mergeCell ref="A16:E16"/>
    <mergeCell ref="A17:E17"/>
    <mergeCell ref="A26:A27"/>
    <mergeCell ref="C26:D26"/>
    <mergeCell ref="E26:F26"/>
    <mergeCell ref="E21:G21"/>
    <mergeCell ref="A18:E18"/>
    <mergeCell ref="A19:E19"/>
    <mergeCell ref="A21:B21"/>
    <mergeCell ref="C21:D21"/>
    <mergeCell ref="A22:G23"/>
    <mergeCell ref="C24:D24"/>
  </mergeCells>
  <hyperlinks>
    <hyperlink ref="A34" location="'Suivi PA60'!A1" display="Suivi PA60"/>
  </hyperlinks>
  <printOptions/>
  <pageMargins left="0.39375" right="0.39375" top="0.39375" bottom="0.9840277777777777" header="0.5118055555555555" footer="0.5118055555555555"/>
  <pageSetup fitToHeight="1" fitToWidth="1" horizontalDpi="300" verticalDpi="3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AY36"/>
  <sheetViews>
    <sheetView zoomScale="106" zoomScaleNormal="106" zoomScalePageLayoutView="0" workbookViewId="0" topLeftCell="A16">
      <selection activeCell="F33" sqref="F33"/>
    </sheetView>
  </sheetViews>
  <sheetFormatPr defaultColWidth="9.140625" defaultRowHeight="12.75"/>
  <cols>
    <col min="1" max="2" width="11.421875" style="0" customWidth="1"/>
    <col min="3" max="3" width="24.00390625" style="0" customWidth="1"/>
    <col min="4" max="4" width="17.00390625" style="0" bestFit="1" customWidth="1"/>
    <col min="5" max="12" width="15.57421875" style="0" customWidth="1"/>
  </cols>
  <sheetData>
    <row r="1" spans="1:51" s="374" customFormat="1" ht="21" thickBot="1">
      <c r="A1" s="431" t="s">
        <v>228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  <c r="AS1" s="375"/>
      <c r="AT1" s="375"/>
      <c r="AU1" s="375"/>
      <c r="AV1" s="375"/>
      <c r="AW1" s="375"/>
      <c r="AX1" s="375"/>
      <c r="AY1" s="375"/>
    </row>
    <row r="2" spans="1:12" s="6" customFormat="1" ht="19.5" customHeight="1">
      <c r="A2" s="480" t="s">
        <v>231</v>
      </c>
      <c r="B2" s="481"/>
      <c r="C2" s="481"/>
      <c r="D2" s="387" t="str">
        <f>'Tableau de bord'!D3</f>
        <v>xxxxxxxxxxxxxxxxxxxxxxxx</v>
      </c>
      <c r="E2" s="380">
        <f>'Liste candidats'!B28</f>
        <v>0</v>
      </c>
      <c r="F2" s="380">
        <f>'Liste candidats'!B29</f>
        <v>0</v>
      </c>
      <c r="G2" s="380">
        <f>'Liste candidats'!B30</f>
        <v>0</v>
      </c>
      <c r="H2" s="380">
        <f>'Liste candidats'!B31</f>
        <v>0</v>
      </c>
      <c r="I2" s="380">
        <f>'Liste candidats'!B32</f>
        <v>0</v>
      </c>
      <c r="J2" s="380">
        <f>'Liste candidats'!B33</f>
        <v>0</v>
      </c>
      <c r="K2" s="380">
        <f>'Liste candidats'!B34</f>
        <v>0</v>
      </c>
      <c r="L2" s="381">
        <f>'Liste candidats'!B35</f>
        <v>0</v>
      </c>
    </row>
    <row r="3" spans="1:12" s="6" customFormat="1" ht="21" customHeight="1">
      <c r="A3" s="477" t="str">
        <f>'Tableau de bord'!D2</f>
        <v>xxxxxxxxxxxxxxxxxxxxxxxx</v>
      </c>
      <c r="B3" s="478"/>
      <c r="C3" s="478"/>
      <c r="D3" s="479"/>
      <c r="E3" s="382">
        <f>'Liste candidats'!C28</f>
        <v>0</v>
      </c>
      <c r="F3" s="382">
        <f>'Liste candidats'!C29</f>
        <v>0</v>
      </c>
      <c r="G3" s="382">
        <f>'Liste candidats'!C30</f>
        <v>0</v>
      </c>
      <c r="H3" s="382">
        <f>'Liste candidats'!C31</f>
        <v>0</v>
      </c>
      <c r="I3" s="382">
        <f>'Liste candidats'!C32</f>
        <v>0</v>
      </c>
      <c r="J3" s="382">
        <f>'Liste candidats'!C33</f>
        <v>0</v>
      </c>
      <c r="K3" s="382">
        <f>'Liste candidats'!C34</f>
        <v>0</v>
      </c>
      <c r="L3" s="383">
        <f>'Liste candidats'!C35</f>
        <v>0</v>
      </c>
    </row>
    <row r="4" spans="1:12" s="6" customFormat="1" ht="12.75">
      <c r="A4" s="447" t="s">
        <v>30</v>
      </c>
      <c r="B4" s="448"/>
      <c r="C4" s="448"/>
      <c r="D4" s="464" t="s">
        <v>31</v>
      </c>
      <c r="E4" s="464"/>
      <c r="F4" s="464"/>
      <c r="G4" s="464"/>
      <c r="H4" s="464"/>
      <c r="I4" s="464"/>
      <c r="J4" s="464"/>
      <c r="K4" s="464"/>
      <c r="L4" s="465"/>
    </row>
    <row r="5" spans="1:12" s="6" customFormat="1" ht="13.5" thickBot="1">
      <c r="A5" s="471" t="s">
        <v>81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3"/>
    </row>
    <row r="6" spans="1:12" s="6" customFormat="1" ht="12.75">
      <c r="A6" s="484" t="s">
        <v>194</v>
      </c>
      <c r="B6" s="485"/>
      <c r="C6" s="485"/>
      <c r="D6" s="296">
        <v>10</v>
      </c>
      <c r="E6" s="294"/>
      <c r="F6" s="17"/>
      <c r="G6" s="8"/>
      <c r="H6" s="17"/>
      <c r="I6" s="16"/>
      <c r="J6" s="9"/>
      <c r="K6" s="9"/>
      <c r="L6" s="203"/>
    </row>
    <row r="7" spans="1:12" s="6" customFormat="1" ht="13.5" thickBot="1">
      <c r="A7" s="444" t="s">
        <v>195</v>
      </c>
      <c r="B7" s="445"/>
      <c r="C7" s="445"/>
      <c r="D7" s="298">
        <v>10</v>
      </c>
      <c r="E7" s="18"/>
      <c r="F7" s="9"/>
      <c r="G7" s="8"/>
      <c r="H7" s="9"/>
      <c r="I7" s="8"/>
      <c r="J7" s="9"/>
      <c r="K7" s="9"/>
      <c r="L7" s="203"/>
    </row>
    <row r="8" spans="1:12" s="119" customFormat="1" ht="13.5" thickBot="1">
      <c r="A8" s="492" t="s">
        <v>108</v>
      </c>
      <c r="B8" s="493"/>
      <c r="C8" s="493"/>
      <c r="D8" s="494"/>
      <c r="E8" s="295" t="e">
        <f>AVERAGE(E6:E7)</f>
        <v>#DIV/0!</v>
      </c>
      <c r="F8" s="121" t="e">
        <f aca="true" t="shared" si="0" ref="F8:L8">AVERAGE(F6:F7)</f>
        <v>#DIV/0!</v>
      </c>
      <c r="G8" s="121" t="e">
        <f t="shared" si="0"/>
        <v>#DIV/0!</v>
      </c>
      <c r="H8" s="121" t="e">
        <f t="shared" si="0"/>
        <v>#DIV/0!</v>
      </c>
      <c r="I8" s="121" t="e">
        <f t="shared" si="0"/>
        <v>#DIV/0!</v>
      </c>
      <c r="J8" s="121" t="e">
        <f t="shared" si="0"/>
        <v>#DIV/0!</v>
      </c>
      <c r="K8" s="121" t="e">
        <f t="shared" si="0"/>
        <v>#DIV/0!</v>
      </c>
      <c r="L8" s="220" t="e">
        <f t="shared" si="0"/>
        <v>#DIV/0!</v>
      </c>
    </row>
    <row r="9" spans="1:12" s="6" customFormat="1" ht="13.5" thickBot="1">
      <c r="A9" s="461" t="s">
        <v>196</v>
      </c>
      <c r="B9" s="462"/>
      <c r="C9" s="462"/>
      <c r="D9" s="462"/>
      <c r="E9" s="462"/>
      <c r="F9" s="462"/>
      <c r="G9" s="462"/>
      <c r="H9" s="462"/>
      <c r="I9" s="462"/>
      <c r="J9" s="462"/>
      <c r="K9" s="462"/>
      <c r="L9" s="463"/>
    </row>
    <row r="10" spans="1:12" s="6" customFormat="1" ht="12.75">
      <c r="A10" s="484" t="s">
        <v>197</v>
      </c>
      <c r="B10" s="485"/>
      <c r="C10" s="485"/>
      <c r="D10" s="296">
        <v>10</v>
      </c>
      <c r="E10" s="18"/>
      <c r="F10" s="9"/>
      <c r="G10" s="8"/>
      <c r="H10" s="9"/>
      <c r="I10" s="8"/>
      <c r="J10" s="9"/>
      <c r="K10" s="9"/>
      <c r="L10" s="206"/>
    </row>
    <row r="11" spans="1:12" s="6" customFormat="1" ht="22.5" customHeight="1" thickBot="1">
      <c r="A11" s="486" t="s">
        <v>33</v>
      </c>
      <c r="B11" s="487"/>
      <c r="C11" s="488"/>
      <c r="D11" s="297">
        <v>10</v>
      </c>
      <c r="E11" s="290" t="e">
        <f>AVERAGE(E8,E10)</f>
        <v>#DIV/0!</v>
      </c>
      <c r="F11" s="11" t="e">
        <f aca="true" t="shared" si="1" ref="F11:L11">AVERAGE(F8,F10)</f>
        <v>#DIV/0!</v>
      </c>
      <c r="G11" s="11" t="e">
        <f t="shared" si="1"/>
        <v>#DIV/0!</v>
      </c>
      <c r="H11" s="11" t="e">
        <f t="shared" si="1"/>
        <v>#DIV/0!</v>
      </c>
      <c r="I11" s="11" t="e">
        <f t="shared" si="1"/>
        <v>#DIV/0!</v>
      </c>
      <c r="J11" s="11" t="e">
        <f t="shared" si="1"/>
        <v>#DIV/0!</v>
      </c>
      <c r="K11" s="11" t="e">
        <f t="shared" si="1"/>
        <v>#DIV/0!</v>
      </c>
      <c r="L11" s="221" t="e">
        <f t="shared" si="1"/>
        <v>#DIV/0!</v>
      </c>
    </row>
    <row r="12" spans="1:12" s="6" customFormat="1" ht="12.75">
      <c r="A12" s="222" t="s">
        <v>198</v>
      </c>
      <c r="B12" s="150"/>
      <c r="C12" s="150"/>
      <c r="D12" s="299"/>
      <c r="E12" s="150"/>
      <c r="F12" s="150"/>
      <c r="G12" s="150"/>
      <c r="H12" s="150"/>
      <c r="I12" s="150"/>
      <c r="J12" s="150"/>
      <c r="K12" s="150"/>
      <c r="L12" s="223"/>
    </row>
    <row r="13" spans="1:12" s="20" customFormat="1" ht="12.75">
      <c r="A13" s="482" t="s">
        <v>199</v>
      </c>
      <c r="B13" s="483"/>
      <c r="C13" s="483"/>
      <c r="D13" s="300">
        <v>10</v>
      </c>
      <c r="E13" s="291"/>
      <c r="F13" s="152"/>
      <c r="G13" s="151"/>
      <c r="H13" s="152"/>
      <c r="I13" s="151"/>
      <c r="J13" s="152"/>
      <c r="K13" s="153"/>
      <c r="L13" s="224"/>
    </row>
    <row r="14" spans="1:12" s="20" customFormat="1" ht="12.75">
      <c r="A14" s="482" t="s">
        <v>200</v>
      </c>
      <c r="B14" s="483"/>
      <c r="C14" s="483"/>
      <c r="D14" s="301">
        <v>10</v>
      </c>
      <c r="E14" s="292"/>
      <c r="F14" s="149"/>
      <c r="G14" s="151"/>
      <c r="H14" s="149"/>
      <c r="I14" s="154"/>
      <c r="J14" s="149"/>
      <c r="K14" s="155"/>
      <c r="L14" s="224"/>
    </row>
    <row r="15" spans="1:12" s="20" customFormat="1" ht="12.75">
      <c r="A15" s="482" t="s">
        <v>201</v>
      </c>
      <c r="B15" s="483"/>
      <c r="C15" s="483"/>
      <c r="D15" s="301">
        <v>10</v>
      </c>
      <c r="E15" s="292"/>
      <c r="F15" s="149"/>
      <c r="G15" s="151"/>
      <c r="H15" s="149"/>
      <c r="I15" s="154"/>
      <c r="J15" s="149"/>
      <c r="K15" s="155"/>
      <c r="L15" s="224"/>
    </row>
    <row r="16" spans="1:12" s="20" customFormat="1" ht="12.75">
      <c r="A16" s="482" t="s">
        <v>202</v>
      </c>
      <c r="B16" s="483"/>
      <c r="C16" s="483"/>
      <c r="D16" s="301">
        <v>10</v>
      </c>
      <c r="E16" s="292"/>
      <c r="F16" s="149"/>
      <c r="G16" s="151"/>
      <c r="H16" s="149"/>
      <c r="I16" s="154"/>
      <c r="J16" s="149"/>
      <c r="K16" s="155"/>
      <c r="L16" s="224"/>
    </row>
    <row r="17" spans="1:12" s="6" customFormat="1" ht="12.75">
      <c r="A17" s="222" t="s">
        <v>203</v>
      </c>
      <c r="B17" s="150"/>
      <c r="C17" s="150"/>
      <c r="D17" s="302"/>
      <c r="E17" s="150"/>
      <c r="F17" s="150"/>
      <c r="G17" s="150"/>
      <c r="H17" s="150"/>
      <c r="I17" s="150"/>
      <c r="J17" s="150"/>
      <c r="K17" s="150"/>
      <c r="L17" s="223"/>
    </row>
    <row r="18" spans="1:12" s="6" customFormat="1" ht="12.75">
      <c r="A18" s="482" t="s">
        <v>205</v>
      </c>
      <c r="B18" s="483"/>
      <c r="C18" s="483"/>
      <c r="D18" s="300">
        <v>10</v>
      </c>
      <c r="E18" s="291"/>
      <c r="F18" s="152"/>
      <c r="G18" s="151"/>
      <c r="H18" s="152"/>
      <c r="I18" s="151"/>
      <c r="J18" s="152"/>
      <c r="K18" s="152"/>
      <c r="L18" s="225"/>
    </row>
    <row r="19" spans="1:12" s="6" customFormat="1" ht="12.75">
      <c r="A19" s="226" t="s">
        <v>206</v>
      </c>
      <c r="B19" s="150"/>
      <c r="C19" s="150"/>
      <c r="D19" s="302"/>
      <c r="E19" s="150"/>
      <c r="F19" s="150"/>
      <c r="G19" s="150"/>
      <c r="H19" s="150"/>
      <c r="I19" s="150"/>
      <c r="J19" s="150"/>
      <c r="K19" s="150"/>
      <c r="L19" s="223"/>
    </row>
    <row r="20" spans="1:12" s="6" customFormat="1" ht="12.75">
      <c r="A20" s="482" t="s">
        <v>204</v>
      </c>
      <c r="B20" s="483"/>
      <c r="C20" s="483"/>
      <c r="D20" s="300" t="s">
        <v>32</v>
      </c>
      <c r="E20" s="291"/>
      <c r="F20" s="152"/>
      <c r="G20" s="151"/>
      <c r="H20" s="152"/>
      <c r="I20" s="151"/>
      <c r="J20" s="152"/>
      <c r="K20" s="152"/>
      <c r="L20" s="225"/>
    </row>
    <row r="21" spans="1:12" s="6" customFormat="1" ht="12.75">
      <c r="A21" s="482" t="s">
        <v>207</v>
      </c>
      <c r="B21" s="483"/>
      <c r="C21" s="483"/>
      <c r="D21" s="300">
        <v>10</v>
      </c>
      <c r="E21" s="291"/>
      <c r="F21" s="152"/>
      <c r="G21" s="151"/>
      <c r="H21" s="152"/>
      <c r="I21" s="151"/>
      <c r="J21" s="152"/>
      <c r="K21" s="152"/>
      <c r="L21" s="225"/>
    </row>
    <row r="22" spans="1:12" s="6" customFormat="1" ht="12.75">
      <c r="A22" s="222" t="s">
        <v>208</v>
      </c>
      <c r="B22" s="150"/>
      <c r="C22" s="150"/>
      <c r="D22" s="302"/>
      <c r="E22" s="150"/>
      <c r="F22" s="150"/>
      <c r="G22" s="150"/>
      <c r="H22" s="150"/>
      <c r="I22" s="150"/>
      <c r="J22" s="150"/>
      <c r="K22" s="150"/>
      <c r="L22" s="223"/>
    </row>
    <row r="23" spans="1:12" s="6" customFormat="1" ht="12.75">
      <c r="A23" s="482" t="s">
        <v>209</v>
      </c>
      <c r="B23" s="483"/>
      <c r="C23" s="483"/>
      <c r="D23" s="300">
        <v>10</v>
      </c>
      <c r="E23" s="291"/>
      <c r="F23" s="152"/>
      <c r="G23" s="151"/>
      <c r="H23" s="152"/>
      <c r="I23" s="151"/>
      <c r="J23" s="152"/>
      <c r="K23" s="152"/>
      <c r="L23" s="225"/>
    </row>
    <row r="24" spans="1:12" s="6" customFormat="1" ht="13.5" thickBot="1">
      <c r="A24" s="482" t="s">
        <v>210</v>
      </c>
      <c r="B24" s="483"/>
      <c r="C24" s="483"/>
      <c r="D24" s="303">
        <v>10</v>
      </c>
      <c r="E24" s="291"/>
      <c r="F24" s="152"/>
      <c r="G24" s="151"/>
      <c r="H24" s="152"/>
      <c r="I24" s="151"/>
      <c r="J24" s="152"/>
      <c r="K24" s="152"/>
      <c r="L24" s="225"/>
    </row>
    <row r="25" spans="1:12" s="6" customFormat="1" ht="13.5" thickBot="1">
      <c r="A25" s="489" t="s">
        <v>214</v>
      </c>
      <c r="B25" s="490"/>
      <c r="C25" s="490"/>
      <c r="D25" s="491"/>
      <c r="E25" s="293" t="e">
        <f>AVERAGE(E13:E24)</f>
        <v>#DIV/0!</v>
      </c>
      <c r="F25" s="227" t="e">
        <f aca="true" t="shared" si="2" ref="F25:L25">AVERAGE(F13:F24)</f>
        <v>#DIV/0!</v>
      </c>
      <c r="G25" s="227" t="e">
        <f t="shared" si="2"/>
        <v>#DIV/0!</v>
      </c>
      <c r="H25" s="227" t="e">
        <f t="shared" si="2"/>
        <v>#DIV/0!</v>
      </c>
      <c r="I25" s="227" t="e">
        <f t="shared" si="2"/>
        <v>#DIV/0!</v>
      </c>
      <c r="J25" s="227" t="e">
        <f t="shared" si="2"/>
        <v>#DIV/0!</v>
      </c>
      <c r="K25" s="227" t="e">
        <f t="shared" si="2"/>
        <v>#DIV/0!</v>
      </c>
      <c r="L25" s="228" t="e">
        <f t="shared" si="2"/>
        <v>#DIV/0!</v>
      </c>
    </row>
    <row r="27" spans="1:10" ht="12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3:12" ht="15">
      <c r="C28" s="162" t="s">
        <v>184</v>
      </c>
      <c r="E28" s="289" t="s">
        <v>186</v>
      </c>
      <c r="F28" s="289" t="s">
        <v>187</v>
      </c>
      <c r="G28" s="289" t="s">
        <v>188</v>
      </c>
      <c r="H28" s="289" t="s">
        <v>189</v>
      </c>
      <c r="I28" s="289" t="s">
        <v>190</v>
      </c>
      <c r="J28" s="289" t="s">
        <v>191</v>
      </c>
      <c r="K28" s="289" t="s">
        <v>192</v>
      </c>
      <c r="L28" s="289" t="s">
        <v>193</v>
      </c>
    </row>
    <row r="29" ht="15">
      <c r="C29" s="160" t="s">
        <v>215</v>
      </c>
    </row>
    <row r="30" ht="15">
      <c r="C30" s="160" t="s">
        <v>216</v>
      </c>
    </row>
    <row r="31" ht="15">
      <c r="C31" s="160" t="s">
        <v>161</v>
      </c>
    </row>
    <row r="32" ht="15">
      <c r="C32" s="160" t="s">
        <v>162</v>
      </c>
    </row>
    <row r="33" ht="15">
      <c r="C33" s="160" t="s">
        <v>183</v>
      </c>
    </row>
    <row r="34" ht="15">
      <c r="C34" s="160" t="s">
        <v>163</v>
      </c>
    </row>
    <row r="35" ht="15">
      <c r="C35" s="160" t="s">
        <v>164</v>
      </c>
    </row>
    <row r="36" ht="15">
      <c r="C36" s="160" t="s">
        <v>182</v>
      </c>
    </row>
  </sheetData>
  <sheetProtection/>
  <mergeCells count="22">
    <mergeCell ref="A4:C4"/>
    <mergeCell ref="D4:L4"/>
    <mergeCell ref="A25:D25"/>
    <mergeCell ref="A18:C18"/>
    <mergeCell ref="A20:C20"/>
    <mergeCell ref="A21:C21"/>
    <mergeCell ref="A13:C13"/>
    <mergeCell ref="A7:C7"/>
    <mergeCell ref="A8:D8"/>
    <mergeCell ref="A16:C16"/>
    <mergeCell ref="A24:C24"/>
    <mergeCell ref="A14:C14"/>
    <mergeCell ref="A1:N1"/>
    <mergeCell ref="A3:D3"/>
    <mergeCell ref="A2:C2"/>
    <mergeCell ref="A23:C23"/>
    <mergeCell ref="A10:C10"/>
    <mergeCell ref="A11:C11"/>
    <mergeCell ref="A15:C15"/>
    <mergeCell ref="A5:L5"/>
    <mergeCell ref="A6:C6"/>
    <mergeCell ref="A9:L9"/>
  </mergeCells>
  <hyperlinks>
    <hyperlink ref="C34" location="'Suivi GP'!A1" display="Suivi GP"/>
    <hyperlink ref="C31" location="'Suivi MF2'!A1" display="Suivi MF2"/>
    <hyperlink ref="C32" location="'Suivi MF1'!A1" display="Suivi MF1"/>
    <hyperlink ref="C35" location="'Suivi PA40'!A1" display="Suivi PA40"/>
    <hyperlink ref="C36" location="'Suivi PA60'!A1" display="Suivi PA60"/>
    <hyperlink ref="C33" location="'Suivi E2'!A1" display="Suivi E2"/>
    <hyperlink ref="C29" location="'Tableau de bord'!A1" display="Tableau de bord"/>
    <hyperlink ref="C30" location="'Liste candidats'!A1" display="Liste des candidats"/>
    <hyperlink ref="E28" location="E2_FIE_1!A1" display="E2_FIE_1"/>
    <hyperlink ref="F28:L28" location="PA60_FIE_1!A1" display="PA60_FIE_1"/>
    <hyperlink ref="F28" location="E2_FIE_2!A1" display="E2_FIE_2"/>
    <hyperlink ref="G28" location="E2_FIE_3!A1" display="E2_FIE_3"/>
    <hyperlink ref="H28" location="E2_FIE_4!A1" display="E2_FIE_4"/>
    <hyperlink ref="I28" location="E2_FIE_5!A1" display="E2_FIE_5"/>
    <hyperlink ref="J28" location="E2_FIE_6!A1" display="E2_FIE_6"/>
    <hyperlink ref="L28" location="E2_FIE_8!A1" display="E2_FIE_8"/>
    <hyperlink ref="K28" location="E2_FIE_7!A1" display="E2_FIE_7"/>
  </hyperlinks>
  <printOptions/>
  <pageMargins left="0.39375" right="0.39375" top="0.5902777777777778" bottom="0.39375" header="0.5118055555555555" footer="0.5118055555555555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G34"/>
  <sheetViews>
    <sheetView zoomScale="90" zoomScaleNormal="90" zoomScalePageLayoutView="0" workbookViewId="0" topLeftCell="A16">
      <selection activeCell="C21" sqref="C21:G21"/>
    </sheetView>
  </sheetViews>
  <sheetFormatPr defaultColWidth="9.140625" defaultRowHeight="12.75"/>
  <cols>
    <col min="1" max="1" width="12.57421875" style="23" customWidth="1"/>
    <col min="2" max="2" width="15.57421875" style="23" customWidth="1"/>
    <col min="3" max="4" width="10.57421875" style="23" customWidth="1"/>
    <col min="5" max="5" width="19.57421875" style="23" customWidth="1"/>
    <col min="6" max="6" width="10.57421875" style="23" customWidth="1"/>
    <col min="7" max="7" width="20.57421875" style="23" customWidth="1"/>
    <col min="8" max="10" width="9.140625" style="23" customWidth="1"/>
    <col min="11" max="11" width="13.00390625" style="23" customWidth="1"/>
    <col min="12" max="12" width="9.140625" style="23" customWidth="1"/>
    <col min="13" max="13" width="17.421875" style="23" customWidth="1"/>
    <col min="14" max="16384" width="9.140625" style="23" customWidth="1"/>
  </cols>
  <sheetData>
    <row r="1" spans="1:7" ht="12.75" customHeight="1">
      <c r="A1" s="731" t="s">
        <v>34</v>
      </c>
      <c r="B1" s="586" t="s">
        <v>170</v>
      </c>
      <c r="C1" s="587"/>
      <c r="D1" s="587"/>
      <c r="E1" s="587"/>
      <c r="F1" s="587"/>
      <c r="G1" s="588"/>
    </row>
    <row r="2" spans="1:7" ht="12.75" customHeight="1">
      <c r="A2" s="732"/>
      <c r="B2" s="589"/>
      <c r="C2" s="590"/>
      <c r="D2" s="590"/>
      <c r="E2" s="590"/>
      <c r="F2" s="590"/>
      <c r="G2" s="591"/>
    </row>
    <row r="3" spans="1:7" ht="12.75" customHeight="1">
      <c r="A3" s="732"/>
      <c r="B3" s="589"/>
      <c r="C3" s="590"/>
      <c r="D3" s="590"/>
      <c r="E3" s="590"/>
      <c r="F3" s="590"/>
      <c r="G3" s="591"/>
    </row>
    <row r="4" spans="1:7" ht="12.75" customHeight="1" thickBot="1">
      <c r="A4" s="733"/>
      <c r="B4" s="592"/>
      <c r="C4" s="593"/>
      <c r="D4" s="593"/>
      <c r="E4" s="593"/>
      <c r="F4" s="593"/>
      <c r="G4" s="594"/>
    </row>
    <row r="5" spans="1:7" ht="30" customHeight="1" thickBot="1">
      <c r="A5" s="583" t="s">
        <v>70</v>
      </c>
      <c r="B5" s="584"/>
      <c r="C5" s="584"/>
      <c r="D5" s="584"/>
      <c r="E5" s="584"/>
      <c r="F5" s="584"/>
      <c r="G5" s="585"/>
    </row>
    <row r="6" spans="1:7" ht="18.75" customHeight="1">
      <c r="A6" s="91"/>
      <c r="B6" s="71"/>
      <c r="C6" s="71"/>
      <c r="D6" s="71"/>
      <c r="E6" s="71"/>
      <c r="F6" s="71"/>
      <c r="G6" s="92"/>
    </row>
    <row r="7" spans="1:7" ht="24" customHeight="1">
      <c r="A7" s="531" t="s">
        <v>35</v>
      </c>
      <c r="B7" s="532"/>
      <c r="C7" s="666">
        <f>'Liste candidats'!B69</f>
        <v>0</v>
      </c>
      <c r="D7" s="666"/>
      <c r="E7" s="666">
        <f>'Liste candidats'!C69</f>
        <v>0</v>
      </c>
      <c r="F7" s="666"/>
      <c r="G7" s="741"/>
    </row>
    <row r="8" spans="1:7" ht="24.75" customHeight="1">
      <c r="A8" s="531" t="s">
        <v>36</v>
      </c>
      <c r="B8" s="532"/>
      <c r="C8" s="666">
        <f>'Liste candidats'!D69</f>
        <v>0</v>
      </c>
      <c r="D8" s="666"/>
      <c r="E8" s="666">
        <f>'Liste candidats'!E69</f>
        <v>0</v>
      </c>
      <c r="F8" s="666"/>
      <c r="G8" s="741"/>
    </row>
    <row r="9" spans="1:7" ht="24" customHeight="1">
      <c r="A9" s="531" t="s">
        <v>37</v>
      </c>
      <c r="B9" s="532"/>
      <c r="C9" s="742">
        <f>'Liste candidats'!H69</f>
        <v>0</v>
      </c>
      <c r="D9" s="742"/>
      <c r="E9" s="742"/>
      <c r="F9" s="742"/>
      <c r="G9" s="743"/>
    </row>
    <row r="10" spans="1:7" ht="23.25" customHeight="1">
      <c r="A10" s="650" t="s">
        <v>38</v>
      </c>
      <c r="B10" s="651"/>
      <c r="C10" s="667">
        <f>'Liste candidats'!F69</f>
        <v>0</v>
      </c>
      <c r="D10" s="667"/>
      <c r="E10" s="60" t="s">
        <v>39</v>
      </c>
      <c r="F10" s="666">
        <f>'Liste candidats'!G69</f>
        <v>0</v>
      </c>
      <c r="G10" s="741"/>
    </row>
    <row r="11" spans="1:7" ht="12.75" customHeight="1">
      <c r="A11" s="652" t="s">
        <v>171</v>
      </c>
      <c r="B11" s="653"/>
      <c r="C11" s="653"/>
      <c r="D11" s="653"/>
      <c r="E11" s="653"/>
      <c r="F11" s="653"/>
      <c r="G11" s="654"/>
    </row>
    <row r="12" spans="1:7" ht="21.75" customHeight="1" thickBot="1">
      <c r="A12" s="652"/>
      <c r="B12" s="653"/>
      <c r="C12" s="653"/>
      <c r="D12" s="653"/>
      <c r="E12" s="653"/>
      <c r="F12" s="653"/>
      <c r="G12" s="654"/>
    </row>
    <row r="13" spans="1:7" ht="32.25" customHeight="1" thickBot="1">
      <c r="A13" s="729"/>
      <c r="B13" s="730"/>
      <c r="C13" s="730"/>
      <c r="D13" s="730"/>
      <c r="E13" s="730"/>
      <c r="F13" s="137" t="s">
        <v>135</v>
      </c>
      <c r="G13" s="136" t="s">
        <v>54</v>
      </c>
    </row>
    <row r="14" spans="1:7" ht="16.5" customHeight="1">
      <c r="A14" s="727" t="str">
        <f>'Suivi PA60'!A5</f>
        <v>Module Information théorique </v>
      </c>
      <c r="B14" s="728"/>
      <c r="C14" s="728"/>
      <c r="D14" s="728"/>
      <c r="E14" s="728"/>
      <c r="F14" s="126"/>
      <c r="G14" s="126"/>
    </row>
    <row r="15" spans="1:7" ht="18" customHeight="1" thickBot="1">
      <c r="A15" s="734" t="str">
        <f>'Suivi PA60'!A6</f>
        <v>1 – Information théorique </v>
      </c>
      <c r="B15" s="735"/>
      <c r="C15" s="735"/>
      <c r="D15" s="735"/>
      <c r="E15" s="735"/>
      <c r="F15" s="128" t="str">
        <f>'Suivi PA60'!D6</f>
        <v>Fait</v>
      </c>
      <c r="G15" s="128">
        <f>'Suivi PA60'!I6</f>
        <v>0</v>
      </c>
    </row>
    <row r="16" spans="1:7" ht="16.5" customHeight="1">
      <c r="A16" s="727" t="str">
        <f>'Suivi PA60'!A7</f>
        <v>Module SAVOIR-FAIRE pratique : Certification </v>
      </c>
      <c r="B16" s="728"/>
      <c r="C16" s="728"/>
      <c r="D16" s="728"/>
      <c r="E16" s="728"/>
      <c r="F16" s="131"/>
      <c r="G16" s="147"/>
    </row>
    <row r="17" spans="1:7" ht="12.75">
      <c r="A17" s="708" t="str">
        <f>'Suivi PA60'!A8</f>
        <v>Plongée 1 (Zone 45 m) </v>
      </c>
      <c r="B17" s="709"/>
      <c r="C17" s="709"/>
      <c r="D17" s="709"/>
      <c r="E17" s="709"/>
      <c r="F17" s="127" t="str">
        <f>'Suivi PA60'!D8</f>
        <v>Fait</v>
      </c>
      <c r="G17" s="127">
        <f>'Suivi PA60'!I8</f>
        <v>0</v>
      </c>
    </row>
    <row r="18" spans="1:7" ht="12.75">
      <c r="A18" s="708" t="str">
        <f>'Suivi PA60'!A9</f>
        <v>Plongée 2 (Zone 50 m)                                                                                                        </v>
      </c>
      <c r="B18" s="709"/>
      <c r="C18" s="709"/>
      <c r="D18" s="709"/>
      <c r="E18" s="709"/>
      <c r="F18" s="127" t="str">
        <f>'Suivi PA60'!D9</f>
        <v>Fait</v>
      </c>
      <c r="G18" s="127">
        <f>'Suivi PA60'!I9</f>
        <v>0</v>
      </c>
    </row>
    <row r="19" spans="1:7" ht="13.5" thickBot="1">
      <c r="A19" s="734" t="str">
        <f>'Suivi PA60'!A10</f>
        <v>Plongée 3 (Zone 50 m) . </v>
      </c>
      <c r="B19" s="735"/>
      <c r="C19" s="735"/>
      <c r="D19" s="735"/>
      <c r="E19" s="735"/>
      <c r="F19" s="128" t="str">
        <f>'Suivi PA60'!D10</f>
        <v>Fait</v>
      </c>
      <c r="G19" s="128">
        <f>'Suivi PA60'!I10</f>
        <v>0</v>
      </c>
    </row>
    <row r="20" spans="1:7" ht="12">
      <c r="A20" s="81"/>
      <c r="B20" s="33"/>
      <c r="C20" s="33"/>
      <c r="D20" s="33"/>
      <c r="E20" s="33"/>
      <c r="F20" s="33"/>
      <c r="G20" s="82"/>
    </row>
    <row r="21" spans="1:7" ht="12.75">
      <c r="A21" s="527" t="s">
        <v>42</v>
      </c>
      <c r="B21" s="528"/>
      <c r="C21" s="529" t="str">
        <f>'Tableau de bord'!D3</f>
        <v>xxxxxxxxxxxxxxxxxxxxxxxx</v>
      </c>
      <c r="D21" s="529"/>
      <c r="E21" s="537" t="str">
        <f>'Tableau de bord'!D2</f>
        <v>xxxxxxxxxxxxxxxxxxxxxxxx</v>
      </c>
      <c r="F21" s="537"/>
      <c r="G21" s="538"/>
    </row>
    <row r="22" spans="1:7" ht="12">
      <c r="A22" s="555" t="s">
        <v>43</v>
      </c>
      <c r="B22" s="556"/>
      <c r="C22" s="556"/>
      <c r="D22" s="556"/>
      <c r="E22" s="556"/>
      <c r="F22" s="556"/>
      <c r="G22" s="557"/>
    </row>
    <row r="23" spans="1:7" ht="12">
      <c r="A23" s="555"/>
      <c r="B23" s="556"/>
      <c r="C23" s="556"/>
      <c r="D23" s="556"/>
      <c r="E23" s="556"/>
      <c r="F23" s="556"/>
      <c r="G23" s="557"/>
    </row>
    <row r="24" spans="1:7" ht="12.75">
      <c r="A24" s="78" t="s">
        <v>44</v>
      </c>
      <c r="B24" s="50" t="s">
        <v>71</v>
      </c>
      <c r="C24" s="528" t="s">
        <v>3</v>
      </c>
      <c r="D24" s="528"/>
      <c r="E24" s="528" t="s">
        <v>4</v>
      </c>
      <c r="F24" s="528"/>
      <c r="G24" s="80" t="s">
        <v>5</v>
      </c>
    </row>
    <row r="25" spans="1:7" ht="12">
      <c r="A25" s="81"/>
      <c r="B25" s="33"/>
      <c r="C25" s="33"/>
      <c r="D25" s="33"/>
      <c r="E25" s="33"/>
      <c r="F25" s="33"/>
      <c r="G25" s="82"/>
    </row>
    <row r="26" spans="1:7" ht="22.5">
      <c r="A26" s="561" t="str">
        <f>'Tableau de bord'!D4</f>
        <v>xxxxxxxxxxxxxxxxxxxxxxxx</v>
      </c>
      <c r="B26" s="83" t="str">
        <f>'Tableau de bord'!D5</f>
        <v>xxxxxxxxxxxxxxxxxxxxxxxx</v>
      </c>
      <c r="C26" s="562" t="str">
        <f>'Tableau de bord'!D6</f>
        <v>xxxxxxxxxxxxxxxxxxxxxxxx</v>
      </c>
      <c r="D26" s="562"/>
      <c r="E26" s="562" t="str">
        <f>'Tableau de bord'!D7</f>
        <v>xxxxxxxxxxxxxxxxxxxxxxxx</v>
      </c>
      <c r="F26" s="562"/>
      <c r="G26" s="84" t="str">
        <f>'Tableau de bord'!D8</f>
        <v>xxxxxxxxxxxxxxxxxxxxxxxx</v>
      </c>
    </row>
    <row r="27" spans="1:7" ht="12">
      <c r="A27" s="561"/>
      <c r="B27" s="33"/>
      <c r="C27" s="33"/>
      <c r="D27" s="33"/>
      <c r="E27" s="33"/>
      <c r="F27" s="33"/>
      <c r="G27" s="82"/>
    </row>
    <row r="28" spans="1:7" ht="12">
      <c r="A28" s="81"/>
      <c r="B28" s="33"/>
      <c r="C28" s="33"/>
      <c r="D28" s="33"/>
      <c r="E28" s="33"/>
      <c r="F28" s="33"/>
      <c r="G28" s="82"/>
    </row>
    <row r="29" spans="1:7" ht="12.75">
      <c r="A29" s="85"/>
      <c r="B29" s="33"/>
      <c r="C29" s="33"/>
      <c r="D29" s="33"/>
      <c r="E29" s="33"/>
      <c r="F29" s="33"/>
      <c r="G29" s="82"/>
    </row>
    <row r="30" spans="1:7" ht="12">
      <c r="A30" s="81"/>
      <c r="B30" s="33"/>
      <c r="C30" s="33"/>
      <c r="D30" s="33"/>
      <c r="E30" s="33"/>
      <c r="F30" s="33"/>
      <c r="G30" s="82"/>
    </row>
    <row r="31" spans="1:7" ht="12.75" thickBot="1">
      <c r="A31" s="86"/>
      <c r="B31" s="76"/>
      <c r="C31" s="76"/>
      <c r="D31" s="76"/>
      <c r="E31" s="76"/>
      <c r="F31" s="76"/>
      <c r="G31" s="77"/>
    </row>
    <row r="34" ht="12.75">
      <c r="A34" s="255" t="s">
        <v>182</v>
      </c>
    </row>
  </sheetData>
  <sheetProtection sheet="1"/>
  <mergeCells count="31">
    <mergeCell ref="A1:A4"/>
    <mergeCell ref="B1:G4"/>
    <mergeCell ref="A5:G5"/>
    <mergeCell ref="A7:B7"/>
    <mergeCell ref="C7:D7"/>
    <mergeCell ref="E7:G7"/>
    <mergeCell ref="A8:B8"/>
    <mergeCell ref="C8:D8"/>
    <mergeCell ref="E8:G8"/>
    <mergeCell ref="A9:B9"/>
    <mergeCell ref="C9:G9"/>
    <mergeCell ref="A10:B10"/>
    <mergeCell ref="C10:D10"/>
    <mergeCell ref="F10:G10"/>
    <mergeCell ref="E24:F24"/>
    <mergeCell ref="A11:G12"/>
    <mergeCell ref="A13:E13"/>
    <mergeCell ref="A14:E14"/>
    <mergeCell ref="A15:E15"/>
    <mergeCell ref="A16:E16"/>
    <mergeCell ref="A17:E17"/>
    <mergeCell ref="A26:A27"/>
    <mergeCell ref="C26:D26"/>
    <mergeCell ref="E26:F26"/>
    <mergeCell ref="E21:G21"/>
    <mergeCell ref="A18:E18"/>
    <mergeCell ref="A19:E19"/>
    <mergeCell ref="A21:B21"/>
    <mergeCell ref="C21:D21"/>
    <mergeCell ref="A22:G23"/>
    <mergeCell ref="C24:D24"/>
  </mergeCells>
  <hyperlinks>
    <hyperlink ref="A34" location="'Suivi PA60'!A1" display="Suivi PA60"/>
  </hyperlinks>
  <printOptions/>
  <pageMargins left="0.39375" right="0.39375" top="0.39375" bottom="0.9840277777777777" header="0.5118055555555555" footer="0.5118055555555555"/>
  <pageSetup fitToHeight="1" fitToWidth="1" horizontalDpi="300" verticalDpi="300" orientation="portrait" paperSize="9" scale="82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G34"/>
  <sheetViews>
    <sheetView zoomScale="90" zoomScaleNormal="90" zoomScalePageLayoutView="0" workbookViewId="0" topLeftCell="A19">
      <selection activeCell="C21" sqref="C21:G21"/>
    </sheetView>
  </sheetViews>
  <sheetFormatPr defaultColWidth="9.140625" defaultRowHeight="12.75"/>
  <cols>
    <col min="1" max="1" width="12.57421875" style="23" customWidth="1"/>
    <col min="2" max="2" width="15.57421875" style="23" customWidth="1"/>
    <col min="3" max="4" width="10.57421875" style="23" customWidth="1"/>
    <col min="5" max="5" width="19.57421875" style="23" customWidth="1"/>
    <col min="6" max="6" width="10.57421875" style="23" customWidth="1"/>
    <col min="7" max="7" width="20.57421875" style="23" customWidth="1"/>
    <col min="8" max="10" width="9.140625" style="23" customWidth="1"/>
    <col min="11" max="11" width="13.00390625" style="23" customWidth="1"/>
    <col min="12" max="12" width="9.140625" style="23" customWidth="1"/>
    <col min="13" max="13" width="17.421875" style="23" customWidth="1"/>
    <col min="14" max="16384" width="9.140625" style="23" customWidth="1"/>
  </cols>
  <sheetData>
    <row r="1" spans="1:7" ht="12.75" customHeight="1">
      <c r="A1" s="731" t="s">
        <v>34</v>
      </c>
      <c r="B1" s="586" t="s">
        <v>170</v>
      </c>
      <c r="C1" s="587"/>
      <c r="D1" s="587"/>
      <c r="E1" s="587"/>
      <c r="F1" s="587"/>
      <c r="G1" s="588"/>
    </row>
    <row r="2" spans="1:7" ht="12.75" customHeight="1">
      <c r="A2" s="732"/>
      <c r="B2" s="589"/>
      <c r="C2" s="590"/>
      <c r="D2" s="590"/>
      <c r="E2" s="590"/>
      <c r="F2" s="590"/>
      <c r="G2" s="591"/>
    </row>
    <row r="3" spans="1:7" ht="12.75" customHeight="1">
      <c r="A3" s="732"/>
      <c r="B3" s="589"/>
      <c r="C3" s="590"/>
      <c r="D3" s="590"/>
      <c r="E3" s="590"/>
      <c r="F3" s="590"/>
      <c r="G3" s="591"/>
    </row>
    <row r="4" spans="1:7" ht="12.75" customHeight="1" thickBot="1">
      <c r="A4" s="733"/>
      <c r="B4" s="592"/>
      <c r="C4" s="593"/>
      <c r="D4" s="593"/>
      <c r="E4" s="593"/>
      <c r="F4" s="593"/>
      <c r="G4" s="594"/>
    </row>
    <row r="5" spans="1:7" ht="30" customHeight="1" thickBot="1">
      <c r="A5" s="583" t="s">
        <v>70</v>
      </c>
      <c r="B5" s="584"/>
      <c r="C5" s="584"/>
      <c r="D5" s="584"/>
      <c r="E5" s="584"/>
      <c r="F5" s="584"/>
      <c r="G5" s="585"/>
    </row>
    <row r="6" spans="1:7" ht="18.75" customHeight="1">
      <c r="A6" s="91"/>
      <c r="B6" s="71"/>
      <c r="C6" s="71"/>
      <c r="D6" s="71"/>
      <c r="E6" s="71"/>
      <c r="F6" s="71"/>
      <c r="G6" s="92"/>
    </row>
    <row r="7" spans="1:7" ht="24" customHeight="1">
      <c r="A7" s="531" t="s">
        <v>35</v>
      </c>
      <c r="B7" s="532"/>
      <c r="C7" s="666">
        <f>'Liste candidats'!B70</f>
        <v>0</v>
      </c>
      <c r="D7" s="666"/>
      <c r="E7" s="666">
        <f>'Liste candidats'!C70</f>
        <v>0</v>
      </c>
      <c r="F7" s="666"/>
      <c r="G7" s="741"/>
    </row>
    <row r="8" spans="1:7" ht="24.75" customHeight="1">
      <c r="A8" s="531" t="s">
        <v>36</v>
      </c>
      <c r="B8" s="532"/>
      <c r="C8" s="666">
        <f>'Liste candidats'!D70</f>
        <v>0</v>
      </c>
      <c r="D8" s="666"/>
      <c r="E8" s="666">
        <f>'Liste candidats'!E70</f>
        <v>0</v>
      </c>
      <c r="F8" s="666"/>
      <c r="G8" s="741"/>
    </row>
    <row r="9" spans="1:7" ht="24" customHeight="1">
      <c r="A9" s="531" t="s">
        <v>37</v>
      </c>
      <c r="B9" s="532"/>
      <c r="C9" s="742">
        <f>'Liste candidats'!H70</f>
        <v>0</v>
      </c>
      <c r="D9" s="742"/>
      <c r="E9" s="742"/>
      <c r="F9" s="742"/>
      <c r="G9" s="743"/>
    </row>
    <row r="10" spans="1:7" ht="23.25" customHeight="1">
      <c r="A10" s="650" t="s">
        <v>38</v>
      </c>
      <c r="B10" s="651"/>
      <c r="C10" s="667">
        <f>'Liste candidats'!F70</f>
        <v>0</v>
      </c>
      <c r="D10" s="667"/>
      <c r="E10" s="60" t="s">
        <v>39</v>
      </c>
      <c r="F10" s="666">
        <f>'Liste candidats'!G70</f>
        <v>0</v>
      </c>
      <c r="G10" s="741"/>
    </row>
    <row r="11" spans="1:7" ht="12.75" customHeight="1">
      <c r="A11" s="652" t="s">
        <v>171</v>
      </c>
      <c r="B11" s="653"/>
      <c r="C11" s="653"/>
      <c r="D11" s="653"/>
      <c r="E11" s="653"/>
      <c r="F11" s="653"/>
      <c r="G11" s="654"/>
    </row>
    <row r="12" spans="1:7" ht="21.75" customHeight="1" thickBot="1">
      <c r="A12" s="652"/>
      <c r="B12" s="653"/>
      <c r="C12" s="653"/>
      <c r="D12" s="653"/>
      <c r="E12" s="653"/>
      <c r="F12" s="653"/>
      <c r="G12" s="654"/>
    </row>
    <row r="13" spans="1:7" ht="32.25" customHeight="1" thickBot="1">
      <c r="A13" s="729"/>
      <c r="B13" s="730"/>
      <c r="C13" s="730"/>
      <c r="D13" s="730"/>
      <c r="E13" s="730"/>
      <c r="F13" s="137" t="s">
        <v>135</v>
      </c>
      <c r="G13" s="136" t="s">
        <v>54</v>
      </c>
    </row>
    <row r="14" spans="1:7" ht="16.5" customHeight="1">
      <c r="A14" s="727" t="str">
        <f>'Suivi PA60'!A5</f>
        <v>Module Information théorique </v>
      </c>
      <c r="B14" s="728"/>
      <c r="C14" s="728"/>
      <c r="D14" s="728"/>
      <c r="E14" s="728"/>
      <c r="F14" s="126"/>
      <c r="G14" s="126"/>
    </row>
    <row r="15" spans="1:7" ht="18" customHeight="1" thickBot="1">
      <c r="A15" s="734" t="str">
        <f>'Suivi PA60'!A6</f>
        <v>1 – Information théorique </v>
      </c>
      <c r="B15" s="735"/>
      <c r="C15" s="735"/>
      <c r="D15" s="735"/>
      <c r="E15" s="735"/>
      <c r="F15" s="128" t="str">
        <f>'Suivi PA60'!D6</f>
        <v>Fait</v>
      </c>
      <c r="G15" s="128">
        <f>'Suivi PA60'!J6</f>
        <v>0</v>
      </c>
    </row>
    <row r="16" spans="1:7" ht="16.5" customHeight="1">
      <c r="A16" s="727" t="str">
        <f>'Suivi PA60'!A7</f>
        <v>Module SAVOIR-FAIRE pratique : Certification </v>
      </c>
      <c r="B16" s="728"/>
      <c r="C16" s="728"/>
      <c r="D16" s="728"/>
      <c r="E16" s="728"/>
      <c r="F16" s="131"/>
      <c r="G16" s="147"/>
    </row>
    <row r="17" spans="1:7" ht="12.75">
      <c r="A17" s="708" t="str">
        <f>'Suivi PA60'!A8</f>
        <v>Plongée 1 (Zone 45 m) </v>
      </c>
      <c r="B17" s="709"/>
      <c r="C17" s="709"/>
      <c r="D17" s="709"/>
      <c r="E17" s="709"/>
      <c r="F17" s="127" t="str">
        <f>'Suivi PA60'!D8</f>
        <v>Fait</v>
      </c>
      <c r="G17" s="127">
        <f>'Suivi PA60'!J8</f>
        <v>0</v>
      </c>
    </row>
    <row r="18" spans="1:7" ht="12.75">
      <c r="A18" s="708" t="str">
        <f>'Suivi PA60'!A9</f>
        <v>Plongée 2 (Zone 50 m)                                                                                                        </v>
      </c>
      <c r="B18" s="709"/>
      <c r="C18" s="709"/>
      <c r="D18" s="709"/>
      <c r="E18" s="709"/>
      <c r="F18" s="127" t="str">
        <f>'Suivi PA60'!D9</f>
        <v>Fait</v>
      </c>
      <c r="G18" s="127">
        <f>'Suivi PA60'!J9</f>
        <v>0</v>
      </c>
    </row>
    <row r="19" spans="1:7" ht="13.5" thickBot="1">
      <c r="A19" s="734" t="str">
        <f>'Suivi PA60'!A10</f>
        <v>Plongée 3 (Zone 50 m) . </v>
      </c>
      <c r="B19" s="735"/>
      <c r="C19" s="735"/>
      <c r="D19" s="735"/>
      <c r="E19" s="735"/>
      <c r="F19" s="128" t="str">
        <f>'Suivi PA60'!D10</f>
        <v>Fait</v>
      </c>
      <c r="G19" s="128">
        <f>'Suivi PA60'!J10</f>
        <v>0</v>
      </c>
    </row>
    <row r="20" spans="1:7" ht="12">
      <c r="A20" s="81"/>
      <c r="B20" s="33"/>
      <c r="C20" s="33"/>
      <c r="D20" s="33"/>
      <c r="E20" s="33"/>
      <c r="F20" s="33"/>
      <c r="G20" s="82"/>
    </row>
    <row r="21" spans="1:7" ht="12.75">
      <c r="A21" s="527" t="s">
        <v>42</v>
      </c>
      <c r="B21" s="528"/>
      <c r="C21" s="529" t="str">
        <f>'Tableau de bord'!D3</f>
        <v>xxxxxxxxxxxxxxxxxxxxxxxx</v>
      </c>
      <c r="D21" s="529"/>
      <c r="E21" s="537" t="str">
        <f>'Tableau de bord'!D2</f>
        <v>xxxxxxxxxxxxxxxxxxxxxxxx</v>
      </c>
      <c r="F21" s="537"/>
      <c r="G21" s="538"/>
    </row>
    <row r="22" spans="1:7" ht="12">
      <c r="A22" s="555" t="s">
        <v>43</v>
      </c>
      <c r="B22" s="556"/>
      <c r="C22" s="556"/>
      <c r="D22" s="556"/>
      <c r="E22" s="556"/>
      <c r="F22" s="556"/>
      <c r="G22" s="557"/>
    </row>
    <row r="23" spans="1:7" ht="12">
      <c r="A23" s="555"/>
      <c r="B23" s="556"/>
      <c r="C23" s="556"/>
      <c r="D23" s="556"/>
      <c r="E23" s="556"/>
      <c r="F23" s="556"/>
      <c r="G23" s="557"/>
    </row>
    <row r="24" spans="1:7" ht="12.75">
      <c r="A24" s="78" t="s">
        <v>44</v>
      </c>
      <c r="B24" s="50" t="s">
        <v>71</v>
      </c>
      <c r="C24" s="528" t="s">
        <v>3</v>
      </c>
      <c r="D24" s="528"/>
      <c r="E24" s="528" t="s">
        <v>4</v>
      </c>
      <c r="F24" s="528"/>
      <c r="G24" s="80" t="s">
        <v>5</v>
      </c>
    </row>
    <row r="25" spans="1:7" ht="12">
      <c r="A25" s="81"/>
      <c r="B25" s="33"/>
      <c r="C25" s="33"/>
      <c r="D25" s="33"/>
      <c r="E25" s="33"/>
      <c r="F25" s="33"/>
      <c r="G25" s="82"/>
    </row>
    <row r="26" spans="1:7" ht="22.5">
      <c r="A26" s="561" t="str">
        <f>'Tableau de bord'!D4</f>
        <v>xxxxxxxxxxxxxxxxxxxxxxxx</v>
      </c>
      <c r="B26" s="83" t="str">
        <f>'Tableau de bord'!D5</f>
        <v>xxxxxxxxxxxxxxxxxxxxxxxx</v>
      </c>
      <c r="C26" s="562" t="str">
        <f>'Tableau de bord'!D6</f>
        <v>xxxxxxxxxxxxxxxxxxxxxxxx</v>
      </c>
      <c r="D26" s="562"/>
      <c r="E26" s="562" t="str">
        <f>'Tableau de bord'!D7</f>
        <v>xxxxxxxxxxxxxxxxxxxxxxxx</v>
      </c>
      <c r="F26" s="562"/>
      <c r="G26" s="84" t="str">
        <f>'Tableau de bord'!D8</f>
        <v>xxxxxxxxxxxxxxxxxxxxxxxx</v>
      </c>
    </row>
    <row r="27" spans="1:7" ht="12">
      <c r="A27" s="561"/>
      <c r="B27" s="33"/>
      <c r="C27" s="33"/>
      <c r="D27" s="33"/>
      <c r="E27" s="33"/>
      <c r="F27" s="33"/>
      <c r="G27" s="82"/>
    </row>
    <row r="28" spans="1:7" ht="12">
      <c r="A28" s="81"/>
      <c r="B28" s="33"/>
      <c r="C28" s="33"/>
      <c r="D28" s="33"/>
      <c r="E28" s="33"/>
      <c r="F28" s="33"/>
      <c r="G28" s="82"/>
    </row>
    <row r="29" spans="1:7" ht="12.75">
      <c r="A29" s="85"/>
      <c r="B29" s="33"/>
      <c r="C29" s="33"/>
      <c r="D29" s="33"/>
      <c r="E29" s="33"/>
      <c r="F29" s="33"/>
      <c r="G29" s="82"/>
    </row>
    <row r="30" spans="1:7" ht="12">
      <c r="A30" s="81"/>
      <c r="B30" s="33"/>
      <c r="C30" s="33"/>
      <c r="D30" s="33"/>
      <c r="E30" s="33"/>
      <c r="F30" s="33"/>
      <c r="G30" s="82"/>
    </row>
    <row r="31" spans="1:7" ht="12.75" thickBot="1">
      <c r="A31" s="86"/>
      <c r="B31" s="76"/>
      <c r="C31" s="76"/>
      <c r="D31" s="76"/>
      <c r="E31" s="76"/>
      <c r="F31" s="76"/>
      <c r="G31" s="77"/>
    </row>
    <row r="34" ht="12.75">
      <c r="A34" s="255" t="s">
        <v>182</v>
      </c>
    </row>
  </sheetData>
  <sheetProtection sheet="1"/>
  <mergeCells count="31">
    <mergeCell ref="A1:A4"/>
    <mergeCell ref="B1:G4"/>
    <mergeCell ref="A5:G5"/>
    <mergeCell ref="A7:B7"/>
    <mergeCell ref="C7:D7"/>
    <mergeCell ref="E7:G7"/>
    <mergeCell ref="A8:B8"/>
    <mergeCell ref="C8:D8"/>
    <mergeCell ref="E8:G8"/>
    <mergeCell ref="A9:B9"/>
    <mergeCell ref="C9:G9"/>
    <mergeCell ref="A10:B10"/>
    <mergeCell ref="C10:D10"/>
    <mergeCell ref="F10:G10"/>
    <mergeCell ref="E24:F24"/>
    <mergeCell ref="A11:G12"/>
    <mergeCell ref="A13:E13"/>
    <mergeCell ref="A14:E14"/>
    <mergeCell ref="A15:E15"/>
    <mergeCell ref="A16:E16"/>
    <mergeCell ref="A17:E17"/>
    <mergeCell ref="A26:A27"/>
    <mergeCell ref="C26:D26"/>
    <mergeCell ref="E26:F26"/>
    <mergeCell ref="E21:G21"/>
    <mergeCell ref="A18:E18"/>
    <mergeCell ref="A19:E19"/>
    <mergeCell ref="A21:B21"/>
    <mergeCell ref="C21:D21"/>
    <mergeCell ref="A22:G23"/>
    <mergeCell ref="C24:D24"/>
  </mergeCells>
  <hyperlinks>
    <hyperlink ref="A34" location="'Suivi PA60'!A1" display="Suivi PA60"/>
  </hyperlinks>
  <printOptions/>
  <pageMargins left="0.39375" right="0.39375" top="0.39375" bottom="0.9840277777777777" header="0.5118055555555555" footer="0.5118055555555555"/>
  <pageSetup fitToHeight="1" fitToWidth="1" horizontalDpi="300" verticalDpi="300" orientation="portrait" paperSize="9" scale="82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G34"/>
  <sheetViews>
    <sheetView zoomScale="90" zoomScaleNormal="90" zoomScalePageLayoutView="0" workbookViewId="0" topLeftCell="A21">
      <selection activeCell="C21" sqref="C21:G21"/>
    </sheetView>
  </sheetViews>
  <sheetFormatPr defaultColWidth="9.140625" defaultRowHeight="12.75"/>
  <cols>
    <col min="1" max="1" width="12.57421875" style="23" customWidth="1"/>
    <col min="2" max="2" width="15.57421875" style="23" customWidth="1"/>
    <col min="3" max="4" width="10.57421875" style="23" customWidth="1"/>
    <col min="5" max="5" width="19.57421875" style="23" customWidth="1"/>
    <col min="6" max="6" width="10.57421875" style="23" customWidth="1"/>
    <col min="7" max="7" width="20.57421875" style="23" customWidth="1"/>
    <col min="8" max="10" width="9.140625" style="23" customWidth="1"/>
    <col min="11" max="11" width="13.00390625" style="23" customWidth="1"/>
    <col min="12" max="12" width="9.140625" style="23" customWidth="1"/>
    <col min="13" max="13" width="17.421875" style="23" customWidth="1"/>
    <col min="14" max="16384" width="9.140625" style="23" customWidth="1"/>
  </cols>
  <sheetData>
    <row r="1" spans="1:7" ht="12.75" customHeight="1">
      <c r="A1" s="731" t="s">
        <v>34</v>
      </c>
      <c r="B1" s="586" t="s">
        <v>170</v>
      </c>
      <c r="C1" s="587"/>
      <c r="D1" s="587"/>
      <c r="E1" s="587"/>
      <c r="F1" s="587"/>
      <c r="G1" s="588"/>
    </row>
    <row r="2" spans="1:7" ht="12.75" customHeight="1">
      <c r="A2" s="732"/>
      <c r="B2" s="589"/>
      <c r="C2" s="590"/>
      <c r="D2" s="590"/>
      <c r="E2" s="590"/>
      <c r="F2" s="590"/>
      <c r="G2" s="591"/>
    </row>
    <row r="3" spans="1:7" ht="12.75" customHeight="1">
      <c r="A3" s="732"/>
      <c r="B3" s="589"/>
      <c r="C3" s="590"/>
      <c r="D3" s="590"/>
      <c r="E3" s="590"/>
      <c r="F3" s="590"/>
      <c r="G3" s="591"/>
    </row>
    <row r="4" spans="1:7" ht="12.75" customHeight="1" thickBot="1">
      <c r="A4" s="733"/>
      <c r="B4" s="592"/>
      <c r="C4" s="593"/>
      <c r="D4" s="593"/>
      <c r="E4" s="593"/>
      <c r="F4" s="593"/>
      <c r="G4" s="594"/>
    </row>
    <row r="5" spans="1:7" ht="30" customHeight="1" thickBot="1">
      <c r="A5" s="583" t="s">
        <v>70</v>
      </c>
      <c r="B5" s="584"/>
      <c r="C5" s="584"/>
      <c r="D5" s="584"/>
      <c r="E5" s="584"/>
      <c r="F5" s="584"/>
      <c r="G5" s="585"/>
    </row>
    <row r="6" spans="1:7" ht="18.75" customHeight="1">
      <c r="A6" s="91"/>
      <c r="B6" s="71"/>
      <c r="C6" s="71"/>
      <c r="D6" s="71"/>
      <c r="E6" s="71"/>
      <c r="F6" s="71"/>
      <c r="G6" s="92"/>
    </row>
    <row r="7" spans="1:7" ht="24" customHeight="1">
      <c r="A7" s="531" t="s">
        <v>35</v>
      </c>
      <c r="B7" s="532"/>
      <c r="C7" s="666">
        <f>'Liste candidats'!B71</f>
        <v>0</v>
      </c>
      <c r="D7" s="666"/>
      <c r="E7" s="666">
        <f>'Liste candidats'!C71</f>
        <v>0</v>
      </c>
      <c r="F7" s="666"/>
      <c r="G7" s="741"/>
    </row>
    <row r="8" spans="1:7" ht="24.75" customHeight="1">
      <c r="A8" s="531" t="s">
        <v>36</v>
      </c>
      <c r="B8" s="532"/>
      <c r="C8" s="666">
        <f>'Liste candidats'!D71</f>
        <v>0</v>
      </c>
      <c r="D8" s="666"/>
      <c r="E8" s="666">
        <f>'Liste candidats'!E71</f>
        <v>0</v>
      </c>
      <c r="F8" s="666"/>
      <c r="G8" s="741"/>
    </row>
    <row r="9" spans="1:7" ht="24" customHeight="1">
      <c r="A9" s="531" t="s">
        <v>37</v>
      </c>
      <c r="B9" s="532"/>
      <c r="C9" s="742">
        <f>'Liste candidats'!H71</f>
        <v>0</v>
      </c>
      <c r="D9" s="742"/>
      <c r="E9" s="742"/>
      <c r="F9" s="742"/>
      <c r="G9" s="743"/>
    </row>
    <row r="10" spans="1:7" ht="23.25" customHeight="1">
      <c r="A10" s="650" t="s">
        <v>38</v>
      </c>
      <c r="B10" s="651"/>
      <c r="C10" s="667">
        <f>'Liste candidats'!F71</f>
        <v>0</v>
      </c>
      <c r="D10" s="667"/>
      <c r="E10" s="60" t="s">
        <v>39</v>
      </c>
      <c r="F10" s="666">
        <f>'Liste candidats'!G71</f>
        <v>0</v>
      </c>
      <c r="G10" s="741"/>
    </row>
    <row r="11" spans="1:7" ht="12.75" customHeight="1">
      <c r="A11" s="652" t="s">
        <v>171</v>
      </c>
      <c r="B11" s="653"/>
      <c r="C11" s="653"/>
      <c r="D11" s="653"/>
      <c r="E11" s="653"/>
      <c r="F11" s="653"/>
      <c r="G11" s="654"/>
    </row>
    <row r="12" spans="1:7" ht="21.75" customHeight="1" thickBot="1">
      <c r="A12" s="652"/>
      <c r="B12" s="653"/>
      <c r="C12" s="653"/>
      <c r="D12" s="653"/>
      <c r="E12" s="653"/>
      <c r="F12" s="653"/>
      <c r="G12" s="654"/>
    </row>
    <row r="13" spans="1:7" ht="32.25" customHeight="1" thickBot="1">
      <c r="A13" s="729"/>
      <c r="B13" s="730"/>
      <c r="C13" s="730"/>
      <c r="D13" s="730"/>
      <c r="E13" s="730"/>
      <c r="F13" s="137" t="s">
        <v>135</v>
      </c>
      <c r="G13" s="136" t="s">
        <v>54</v>
      </c>
    </row>
    <row r="14" spans="1:7" ht="16.5" customHeight="1">
      <c r="A14" s="727" t="str">
        <f>'Suivi PA60'!A5</f>
        <v>Module Information théorique </v>
      </c>
      <c r="B14" s="728"/>
      <c r="C14" s="728"/>
      <c r="D14" s="728"/>
      <c r="E14" s="728"/>
      <c r="F14" s="126"/>
      <c r="G14" s="126"/>
    </row>
    <row r="15" spans="1:7" ht="18" customHeight="1" thickBot="1">
      <c r="A15" s="734" t="str">
        <f>'Suivi PA60'!A6</f>
        <v>1 – Information théorique </v>
      </c>
      <c r="B15" s="735"/>
      <c r="C15" s="735"/>
      <c r="D15" s="735"/>
      <c r="E15" s="735"/>
      <c r="F15" s="128" t="str">
        <f>'Suivi PA60'!D6</f>
        <v>Fait</v>
      </c>
      <c r="G15" s="128">
        <f>'Suivi PA60'!K6</f>
        <v>0</v>
      </c>
    </row>
    <row r="16" spans="1:7" ht="16.5" customHeight="1">
      <c r="A16" s="727" t="str">
        <f>'Suivi PA60'!A7</f>
        <v>Module SAVOIR-FAIRE pratique : Certification </v>
      </c>
      <c r="B16" s="728"/>
      <c r="C16" s="728"/>
      <c r="D16" s="728"/>
      <c r="E16" s="728"/>
      <c r="F16" s="131"/>
      <c r="G16" s="147"/>
    </row>
    <row r="17" spans="1:7" ht="12.75">
      <c r="A17" s="708" t="str">
        <f>'Suivi PA60'!A8</f>
        <v>Plongée 1 (Zone 45 m) </v>
      </c>
      <c r="B17" s="709"/>
      <c r="C17" s="709"/>
      <c r="D17" s="709"/>
      <c r="E17" s="709"/>
      <c r="F17" s="127" t="str">
        <f>'Suivi PA60'!D8</f>
        <v>Fait</v>
      </c>
      <c r="G17" s="127">
        <f>'Suivi PA60'!K8</f>
        <v>0</v>
      </c>
    </row>
    <row r="18" spans="1:7" ht="12.75">
      <c r="A18" s="708" t="str">
        <f>'Suivi PA60'!A9</f>
        <v>Plongée 2 (Zone 50 m)                                                                                                        </v>
      </c>
      <c r="B18" s="709"/>
      <c r="C18" s="709"/>
      <c r="D18" s="709"/>
      <c r="E18" s="709"/>
      <c r="F18" s="127" t="str">
        <f>'Suivi PA60'!D9</f>
        <v>Fait</v>
      </c>
      <c r="G18" s="127">
        <f>'Suivi PA60'!K9</f>
        <v>0</v>
      </c>
    </row>
    <row r="19" spans="1:7" ht="13.5" thickBot="1">
      <c r="A19" s="734" t="str">
        <f>'Suivi PA60'!A10</f>
        <v>Plongée 3 (Zone 50 m) . </v>
      </c>
      <c r="B19" s="735"/>
      <c r="C19" s="735"/>
      <c r="D19" s="735"/>
      <c r="E19" s="735"/>
      <c r="F19" s="128" t="str">
        <f>'Suivi PA60'!D10</f>
        <v>Fait</v>
      </c>
      <c r="G19" s="128">
        <f>'Suivi PA60'!K10</f>
        <v>0</v>
      </c>
    </row>
    <row r="20" spans="1:7" ht="12">
      <c r="A20" s="81"/>
      <c r="B20" s="33"/>
      <c r="C20" s="33"/>
      <c r="D20" s="33"/>
      <c r="E20" s="33"/>
      <c r="F20" s="33"/>
      <c r="G20" s="82"/>
    </row>
    <row r="21" spans="1:7" ht="12.75">
      <c r="A21" s="527" t="s">
        <v>42</v>
      </c>
      <c r="B21" s="528"/>
      <c r="C21" s="529" t="str">
        <f>'Tableau de bord'!D3</f>
        <v>xxxxxxxxxxxxxxxxxxxxxxxx</v>
      </c>
      <c r="D21" s="529"/>
      <c r="E21" s="537" t="str">
        <f>'Tableau de bord'!D2</f>
        <v>xxxxxxxxxxxxxxxxxxxxxxxx</v>
      </c>
      <c r="F21" s="537"/>
      <c r="G21" s="538"/>
    </row>
    <row r="22" spans="1:7" ht="12">
      <c r="A22" s="555" t="s">
        <v>43</v>
      </c>
      <c r="B22" s="556"/>
      <c r="C22" s="556"/>
      <c r="D22" s="556"/>
      <c r="E22" s="556"/>
      <c r="F22" s="556"/>
      <c r="G22" s="557"/>
    </row>
    <row r="23" spans="1:7" ht="12">
      <c r="A23" s="555"/>
      <c r="B23" s="556"/>
      <c r="C23" s="556"/>
      <c r="D23" s="556"/>
      <c r="E23" s="556"/>
      <c r="F23" s="556"/>
      <c r="G23" s="557"/>
    </row>
    <row r="24" spans="1:7" ht="12.75">
      <c r="A24" s="78" t="s">
        <v>44</v>
      </c>
      <c r="B24" s="50" t="s">
        <v>71</v>
      </c>
      <c r="C24" s="528" t="s">
        <v>3</v>
      </c>
      <c r="D24" s="528"/>
      <c r="E24" s="528" t="s">
        <v>4</v>
      </c>
      <c r="F24" s="528"/>
      <c r="G24" s="80" t="s">
        <v>5</v>
      </c>
    </row>
    <row r="25" spans="1:7" ht="12">
      <c r="A25" s="81"/>
      <c r="B25" s="33"/>
      <c r="C25" s="33"/>
      <c r="D25" s="33"/>
      <c r="E25" s="33"/>
      <c r="F25" s="33"/>
      <c r="G25" s="82"/>
    </row>
    <row r="26" spans="1:7" ht="22.5">
      <c r="A26" s="561" t="str">
        <f>'Tableau de bord'!D4</f>
        <v>xxxxxxxxxxxxxxxxxxxxxxxx</v>
      </c>
      <c r="B26" s="83" t="str">
        <f>'Tableau de bord'!D5</f>
        <v>xxxxxxxxxxxxxxxxxxxxxxxx</v>
      </c>
      <c r="C26" s="562" t="str">
        <f>'Tableau de bord'!D6</f>
        <v>xxxxxxxxxxxxxxxxxxxxxxxx</v>
      </c>
      <c r="D26" s="562"/>
      <c r="E26" s="562" t="str">
        <f>'Tableau de bord'!D7</f>
        <v>xxxxxxxxxxxxxxxxxxxxxxxx</v>
      </c>
      <c r="F26" s="562"/>
      <c r="G26" s="84" t="str">
        <f>'Tableau de bord'!D8</f>
        <v>xxxxxxxxxxxxxxxxxxxxxxxx</v>
      </c>
    </row>
    <row r="27" spans="1:7" ht="12">
      <c r="A27" s="561"/>
      <c r="B27" s="33"/>
      <c r="C27" s="33"/>
      <c r="D27" s="33"/>
      <c r="E27" s="33"/>
      <c r="F27" s="33"/>
      <c r="G27" s="82"/>
    </row>
    <row r="28" spans="1:7" ht="12">
      <c r="A28" s="81"/>
      <c r="B28" s="33"/>
      <c r="C28" s="33"/>
      <c r="D28" s="33"/>
      <c r="E28" s="33"/>
      <c r="F28" s="33"/>
      <c r="G28" s="82"/>
    </row>
    <row r="29" spans="1:7" ht="12.75">
      <c r="A29" s="85"/>
      <c r="B29" s="33"/>
      <c r="C29" s="33"/>
      <c r="D29" s="33"/>
      <c r="E29" s="33"/>
      <c r="F29" s="33"/>
      <c r="G29" s="82"/>
    </row>
    <row r="30" spans="1:7" ht="12">
      <c r="A30" s="81"/>
      <c r="B30" s="33"/>
      <c r="C30" s="33"/>
      <c r="D30" s="33"/>
      <c r="E30" s="33"/>
      <c r="F30" s="33"/>
      <c r="G30" s="82"/>
    </row>
    <row r="31" spans="1:7" ht="12.75" thickBot="1">
      <c r="A31" s="86"/>
      <c r="B31" s="76"/>
      <c r="C31" s="76"/>
      <c r="D31" s="76"/>
      <c r="E31" s="76"/>
      <c r="F31" s="76"/>
      <c r="G31" s="77"/>
    </row>
    <row r="34" ht="12.75">
      <c r="A34" s="255" t="s">
        <v>182</v>
      </c>
    </row>
  </sheetData>
  <sheetProtection sheet="1"/>
  <mergeCells count="31">
    <mergeCell ref="A1:A4"/>
    <mergeCell ref="B1:G4"/>
    <mergeCell ref="A5:G5"/>
    <mergeCell ref="A7:B7"/>
    <mergeCell ref="C7:D7"/>
    <mergeCell ref="E7:G7"/>
    <mergeCell ref="A8:B8"/>
    <mergeCell ref="C8:D8"/>
    <mergeCell ref="E8:G8"/>
    <mergeCell ref="A9:B9"/>
    <mergeCell ref="C9:G9"/>
    <mergeCell ref="A10:B10"/>
    <mergeCell ref="C10:D10"/>
    <mergeCell ref="F10:G10"/>
    <mergeCell ref="E24:F24"/>
    <mergeCell ref="A11:G12"/>
    <mergeCell ref="A13:E13"/>
    <mergeCell ref="A14:E14"/>
    <mergeCell ref="A15:E15"/>
    <mergeCell ref="A16:E16"/>
    <mergeCell ref="A17:E17"/>
    <mergeCell ref="A26:A27"/>
    <mergeCell ref="C26:D26"/>
    <mergeCell ref="E26:F26"/>
    <mergeCell ref="E21:G21"/>
    <mergeCell ref="A18:E18"/>
    <mergeCell ref="A19:E19"/>
    <mergeCell ref="A21:B21"/>
    <mergeCell ref="C21:D21"/>
    <mergeCell ref="A22:G23"/>
    <mergeCell ref="C24:D24"/>
  </mergeCells>
  <hyperlinks>
    <hyperlink ref="A34" location="'Suivi PA60'!A1" display="Suivi PA60"/>
  </hyperlinks>
  <printOptions/>
  <pageMargins left="0.39375" right="0.39375" top="0.39375" bottom="0.9840277777777777" header="0.5118055555555555" footer="0.5118055555555555"/>
  <pageSetup fitToHeight="1" fitToWidth="1" horizontalDpi="300" verticalDpi="300" orientation="portrait" paperSize="9" scale="82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G34"/>
  <sheetViews>
    <sheetView zoomScale="90" zoomScaleNormal="90" zoomScalePageLayoutView="0" workbookViewId="0" topLeftCell="A16">
      <selection activeCell="H36" sqref="H36"/>
    </sheetView>
  </sheetViews>
  <sheetFormatPr defaultColWidth="9.140625" defaultRowHeight="12.75"/>
  <cols>
    <col min="1" max="1" width="12.57421875" style="23" customWidth="1"/>
    <col min="2" max="2" width="15.57421875" style="23" customWidth="1"/>
    <col min="3" max="4" width="10.57421875" style="23" customWidth="1"/>
    <col min="5" max="5" width="19.57421875" style="23" customWidth="1"/>
    <col min="6" max="6" width="10.57421875" style="23" customWidth="1"/>
    <col min="7" max="7" width="20.57421875" style="23" customWidth="1"/>
    <col min="8" max="10" width="9.140625" style="23" customWidth="1"/>
    <col min="11" max="11" width="13.00390625" style="23" customWidth="1"/>
    <col min="12" max="12" width="9.140625" style="23" customWidth="1"/>
    <col min="13" max="13" width="17.421875" style="23" customWidth="1"/>
    <col min="14" max="16384" width="9.140625" style="23" customWidth="1"/>
  </cols>
  <sheetData>
    <row r="1" spans="1:7" ht="12.75" customHeight="1">
      <c r="A1" s="731" t="s">
        <v>34</v>
      </c>
      <c r="B1" s="586" t="s">
        <v>170</v>
      </c>
      <c r="C1" s="587"/>
      <c r="D1" s="587"/>
      <c r="E1" s="587"/>
      <c r="F1" s="587"/>
      <c r="G1" s="588"/>
    </row>
    <row r="2" spans="1:7" ht="12.75" customHeight="1">
      <c r="A2" s="732"/>
      <c r="B2" s="589"/>
      <c r="C2" s="590"/>
      <c r="D2" s="590"/>
      <c r="E2" s="590"/>
      <c r="F2" s="590"/>
      <c r="G2" s="591"/>
    </row>
    <row r="3" spans="1:7" ht="12.75" customHeight="1">
      <c r="A3" s="732"/>
      <c r="B3" s="589"/>
      <c r="C3" s="590"/>
      <c r="D3" s="590"/>
      <c r="E3" s="590"/>
      <c r="F3" s="590"/>
      <c r="G3" s="591"/>
    </row>
    <row r="4" spans="1:7" ht="12.75" customHeight="1" thickBot="1">
      <c r="A4" s="733"/>
      <c r="B4" s="592"/>
      <c r="C4" s="593"/>
      <c r="D4" s="593"/>
      <c r="E4" s="593"/>
      <c r="F4" s="593"/>
      <c r="G4" s="594"/>
    </row>
    <row r="5" spans="1:7" ht="30" customHeight="1" thickBot="1">
      <c r="A5" s="583" t="s">
        <v>70</v>
      </c>
      <c r="B5" s="584"/>
      <c r="C5" s="584"/>
      <c r="D5" s="584"/>
      <c r="E5" s="584"/>
      <c r="F5" s="584"/>
      <c r="G5" s="585"/>
    </row>
    <row r="6" spans="1:7" ht="18.75" customHeight="1">
      <c r="A6" s="91"/>
      <c r="B6" s="71"/>
      <c r="C6" s="71"/>
      <c r="D6" s="71"/>
      <c r="E6" s="71"/>
      <c r="F6" s="71"/>
      <c r="G6" s="92"/>
    </row>
    <row r="7" spans="1:7" ht="24" customHeight="1">
      <c r="A7" s="531" t="s">
        <v>35</v>
      </c>
      <c r="B7" s="532"/>
      <c r="C7" s="666">
        <f>'Liste candidats'!B72</f>
        <v>0</v>
      </c>
      <c r="D7" s="666"/>
      <c r="E7" s="666">
        <f>'Liste candidats'!C72</f>
        <v>0</v>
      </c>
      <c r="F7" s="666"/>
      <c r="G7" s="741"/>
    </row>
    <row r="8" spans="1:7" ht="24.75" customHeight="1">
      <c r="A8" s="531" t="s">
        <v>36</v>
      </c>
      <c r="B8" s="532"/>
      <c r="C8" s="666">
        <f>'Liste candidats'!D72</f>
        <v>0</v>
      </c>
      <c r="D8" s="666"/>
      <c r="E8" s="666">
        <f>'Liste candidats'!E72</f>
        <v>0</v>
      </c>
      <c r="F8" s="666"/>
      <c r="G8" s="741"/>
    </row>
    <row r="9" spans="1:7" ht="24" customHeight="1">
      <c r="A9" s="531" t="s">
        <v>37</v>
      </c>
      <c r="B9" s="532"/>
      <c r="C9" s="742">
        <f>'Liste candidats'!H72</f>
        <v>0</v>
      </c>
      <c r="D9" s="742"/>
      <c r="E9" s="742"/>
      <c r="F9" s="742"/>
      <c r="G9" s="743"/>
    </row>
    <row r="10" spans="1:7" ht="23.25" customHeight="1">
      <c r="A10" s="650" t="s">
        <v>38</v>
      </c>
      <c r="B10" s="651"/>
      <c r="C10" s="667">
        <f>'Liste candidats'!F72</f>
        <v>0</v>
      </c>
      <c r="D10" s="667"/>
      <c r="E10" s="60" t="s">
        <v>39</v>
      </c>
      <c r="F10" s="666">
        <f>'Liste candidats'!G72</f>
        <v>0</v>
      </c>
      <c r="G10" s="741"/>
    </row>
    <row r="11" spans="1:7" ht="12.75" customHeight="1">
      <c r="A11" s="652" t="s">
        <v>171</v>
      </c>
      <c r="B11" s="653"/>
      <c r="C11" s="653"/>
      <c r="D11" s="653"/>
      <c r="E11" s="653"/>
      <c r="F11" s="653"/>
      <c r="G11" s="654"/>
    </row>
    <row r="12" spans="1:7" ht="21.75" customHeight="1" thickBot="1">
      <c r="A12" s="652"/>
      <c r="B12" s="653"/>
      <c r="C12" s="653"/>
      <c r="D12" s="653"/>
      <c r="E12" s="653"/>
      <c r="F12" s="653"/>
      <c r="G12" s="654"/>
    </row>
    <row r="13" spans="1:7" ht="32.25" customHeight="1" thickBot="1">
      <c r="A13" s="729"/>
      <c r="B13" s="730"/>
      <c r="C13" s="730"/>
      <c r="D13" s="730"/>
      <c r="E13" s="730"/>
      <c r="F13" s="137" t="s">
        <v>135</v>
      </c>
      <c r="G13" s="136" t="s">
        <v>54</v>
      </c>
    </row>
    <row r="14" spans="1:7" ht="16.5" customHeight="1">
      <c r="A14" s="727" t="str">
        <f>'Suivi PA60'!A5</f>
        <v>Module Information théorique </v>
      </c>
      <c r="B14" s="728"/>
      <c r="C14" s="728"/>
      <c r="D14" s="728"/>
      <c r="E14" s="728"/>
      <c r="F14" s="126"/>
      <c r="G14" s="126"/>
    </row>
    <row r="15" spans="1:7" ht="18" customHeight="1" thickBot="1">
      <c r="A15" s="734" t="str">
        <f>'Suivi PA60'!A6</f>
        <v>1 – Information théorique </v>
      </c>
      <c r="B15" s="735"/>
      <c r="C15" s="735"/>
      <c r="D15" s="735"/>
      <c r="E15" s="735"/>
      <c r="F15" s="128" t="str">
        <f>'Suivi PA60'!D6</f>
        <v>Fait</v>
      </c>
      <c r="G15" s="128">
        <f>'Suivi PA60'!L6</f>
        <v>0</v>
      </c>
    </row>
    <row r="16" spans="1:7" ht="16.5" customHeight="1">
      <c r="A16" s="727" t="str">
        <f>'Suivi PA60'!A7</f>
        <v>Module SAVOIR-FAIRE pratique : Certification </v>
      </c>
      <c r="B16" s="728"/>
      <c r="C16" s="728"/>
      <c r="D16" s="728"/>
      <c r="E16" s="728"/>
      <c r="F16" s="131"/>
      <c r="G16" s="147"/>
    </row>
    <row r="17" spans="1:7" ht="12.75">
      <c r="A17" s="708" t="str">
        <f>'Suivi PA60'!A8</f>
        <v>Plongée 1 (Zone 45 m) </v>
      </c>
      <c r="B17" s="709"/>
      <c r="C17" s="709"/>
      <c r="D17" s="709"/>
      <c r="E17" s="709"/>
      <c r="F17" s="127" t="str">
        <f>'Suivi PA60'!D8</f>
        <v>Fait</v>
      </c>
      <c r="G17" s="127">
        <f>'Suivi PA60'!L8</f>
        <v>0</v>
      </c>
    </row>
    <row r="18" spans="1:7" ht="12.75">
      <c r="A18" s="708" t="str">
        <f>'Suivi PA60'!A9</f>
        <v>Plongée 2 (Zone 50 m)                                                                                                        </v>
      </c>
      <c r="B18" s="709"/>
      <c r="C18" s="709"/>
      <c r="D18" s="709"/>
      <c r="E18" s="709"/>
      <c r="F18" s="127" t="str">
        <f>'Suivi PA60'!D9</f>
        <v>Fait</v>
      </c>
      <c r="G18" s="127">
        <f>'Suivi PA60'!L9</f>
        <v>0</v>
      </c>
    </row>
    <row r="19" spans="1:7" ht="13.5" thickBot="1">
      <c r="A19" s="734" t="str">
        <f>'Suivi PA60'!A10</f>
        <v>Plongée 3 (Zone 50 m) . </v>
      </c>
      <c r="B19" s="735"/>
      <c r="C19" s="735"/>
      <c r="D19" s="735"/>
      <c r="E19" s="735"/>
      <c r="F19" s="128" t="str">
        <f>'Suivi PA60'!D10</f>
        <v>Fait</v>
      </c>
      <c r="G19" s="128">
        <f>'Suivi PA60'!L10</f>
        <v>0</v>
      </c>
    </row>
    <row r="20" spans="1:7" ht="12">
      <c r="A20" s="81"/>
      <c r="B20" s="33"/>
      <c r="C20" s="33"/>
      <c r="D20" s="33"/>
      <c r="E20" s="33"/>
      <c r="F20" s="33"/>
      <c r="G20" s="82"/>
    </row>
    <row r="21" spans="1:7" ht="12.75">
      <c r="A21" s="527" t="s">
        <v>42</v>
      </c>
      <c r="B21" s="528"/>
      <c r="C21" s="529" t="str">
        <f>'Tableau de bord'!D3</f>
        <v>xxxxxxxxxxxxxxxxxxxxxxxx</v>
      </c>
      <c r="D21" s="529"/>
      <c r="E21" s="537" t="str">
        <f>'Tableau de bord'!D2</f>
        <v>xxxxxxxxxxxxxxxxxxxxxxxx</v>
      </c>
      <c r="F21" s="537"/>
      <c r="G21" s="538"/>
    </row>
    <row r="22" spans="1:7" ht="12">
      <c r="A22" s="555" t="s">
        <v>43</v>
      </c>
      <c r="B22" s="556"/>
      <c r="C22" s="556"/>
      <c r="D22" s="556"/>
      <c r="E22" s="556"/>
      <c r="F22" s="556"/>
      <c r="G22" s="557"/>
    </row>
    <row r="23" spans="1:7" ht="12">
      <c r="A23" s="555"/>
      <c r="B23" s="556"/>
      <c r="C23" s="556"/>
      <c r="D23" s="556"/>
      <c r="E23" s="556"/>
      <c r="F23" s="556"/>
      <c r="G23" s="557"/>
    </row>
    <row r="24" spans="1:7" ht="12.75">
      <c r="A24" s="78" t="s">
        <v>44</v>
      </c>
      <c r="B24" s="50" t="s">
        <v>71</v>
      </c>
      <c r="C24" s="528" t="s">
        <v>3</v>
      </c>
      <c r="D24" s="528"/>
      <c r="E24" s="528" t="s">
        <v>4</v>
      </c>
      <c r="F24" s="528"/>
      <c r="G24" s="80" t="s">
        <v>5</v>
      </c>
    </row>
    <row r="25" spans="1:7" ht="12">
      <c r="A25" s="81"/>
      <c r="B25" s="33"/>
      <c r="C25" s="33"/>
      <c r="D25" s="33"/>
      <c r="E25" s="33"/>
      <c r="F25" s="33"/>
      <c r="G25" s="82"/>
    </row>
    <row r="26" spans="1:7" ht="22.5">
      <c r="A26" s="561" t="str">
        <f>'Tableau de bord'!D4</f>
        <v>xxxxxxxxxxxxxxxxxxxxxxxx</v>
      </c>
      <c r="B26" s="83" t="str">
        <f>'Tableau de bord'!D5</f>
        <v>xxxxxxxxxxxxxxxxxxxxxxxx</v>
      </c>
      <c r="C26" s="562" t="str">
        <f>'Tableau de bord'!D6</f>
        <v>xxxxxxxxxxxxxxxxxxxxxxxx</v>
      </c>
      <c r="D26" s="562"/>
      <c r="E26" s="562" t="str">
        <f>'Tableau de bord'!D7</f>
        <v>xxxxxxxxxxxxxxxxxxxxxxxx</v>
      </c>
      <c r="F26" s="562"/>
      <c r="G26" s="84" t="str">
        <f>'Tableau de bord'!D8</f>
        <v>xxxxxxxxxxxxxxxxxxxxxxxx</v>
      </c>
    </row>
    <row r="27" spans="1:7" ht="12">
      <c r="A27" s="561"/>
      <c r="B27" s="33"/>
      <c r="C27" s="33"/>
      <c r="D27" s="33"/>
      <c r="E27" s="33"/>
      <c r="F27" s="33"/>
      <c r="G27" s="82"/>
    </row>
    <row r="28" spans="1:7" ht="12">
      <c r="A28" s="81"/>
      <c r="B28" s="33"/>
      <c r="C28" s="33"/>
      <c r="D28" s="33"/>
      <c r="E28" s="33"/>
      <c r="F28" s="33"/>
      <c r="G28" s="82"/>
    </row>
    <row r="29" spans="1:7" ht="12.75">
      <c r="A29" s="85"/>
      <c r="B29" s="33"/>
      <c r="C29" s="33"/>
      <c r="D29" s="33"/>
      <c r="E29" s="33"/>
      <c r="F29" s="33"/>
      <c r="G29" s="82"/>
    </row>
    <row r="30" spans="1:7" ht="12">
      <c r="A30" s="81"/>
      <c r="B30" s="33"/>
      <c r="C30" s="33"/>
      <c r="D30" s="33"/>
      <c r="E30" s="33"/>
      <c r="F30" s="33"/>
      <c r="G30" s="82"/>
    </row>
    <row r="31" spans="1:7" ht="12.75" thickBot="1">
      <c r="A31" s="86"/>
      <c r="B31" s="76"/>
      <c r="C31" s="76"/>
      <c r="D31" s="76"/>
      <c r="E31" s="76"/>
      <c r="F31" s="76"/>
      <c r="G31" s="77"/>
    </row>
    <row r="34" ht="12.75">
      <c r="A34" s="255" t="s">
        <v>182</v>
      </c>
    </row>
  </sheetData>
  <sheetProtection sheet="1"/>
  <mergeCells count="31">
    <mergeCell ref="A1:A4"/>
    <mergeCell ref="B1:G4"/>
    <mergeCell ref="A5:G5"/>
    <mergeCell ref="A7:B7"/>
    <mergeCell ref="C7:D7"/>
    <mergeCell ref="E7:G7"/>
    <mergeCell ref="A8:B8"/>
    <mergeCell ref="C8:D8"/>
    <mergeCell ref="E8:G8"/>
    <mergeCell ref="A9:B9"/>
    <mergeCell ref="C9:G9"/>
    <mergeCell ref="A10:B10"/>
    <mergeCell ref="C10:D10"/>
    <mergeCell ref="F10:G10"/>
    <mergeCell ref="E24:F24"/>
    <mergeCell ref="A11:G12"/>
    <mergeCell ref="A13:E13"/>
    <mergeCell ref="A14:E14"/>
    <mergeCell ref="A15:E15"/>
    <mergeCell ref="A16:E16"/>
    <mergeCell ref="A17:E17"/>
    <mergeCell ref="A26:A27"/>
    <mergeCell ref="C26:D26"/>
    <mergeCell ref="E26:F26"/>
    <mergeCell ref="E21:G21"/>
    <mergeCell ref="A18:E18"/>
    <mergeCell ref="A19:E19"/>
    <mergeCell ref="A21:B21"/>
    <mergeCell ref="C21:D21"/>
    <mergeCell ref="A22:G23"/>
    <mergeCell ref="C24:D24"/>
  </mergeCells>
  <hyperlinks>
    <hyperlink ref="A34" location="'Suivi PA60'!A1" display="Suivi PA60"/>
  </hyperlinks>
  <printOptions/>
  <pageMargins left="0.39375" right="0.39375" top="0.39375" bottom="0.9840277777777777" header="0.5118055555555555" footer="0.5118055555555555"/>
  <pageSetup fitToHeight="1" fitToWidth="1" horizontalDpi="300" verticalDpi="3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Y40"/>
  <sheetViews>
    <sheetView zoomScale="90" zoomScaleNormal="90" zoomScalePageLayoutView="0" workbookViewId="0" topLeftCell="A7">
      <selection activeCell="E32" sqref="E32"/>
    </sheetView>
  </sheetViews>
  <sheetFormatPr defaultColWidth="9.140625" defaultRowHeight="12.75"/>
  <cols>
    <col min="1" max="2" width="9.140625" style="25" customWidth="1"/>
    <col min="3" max="3" width="35.57421875" style="25" customWidth="1"/>
    <col min="4" max="4" width="17.00390625" style="25" bestFit="1" customWidth="1"/>
    <col min="5" max="14" width="15.57421875" style="25" customWidth="1"/>
    <col min="15" max="15" width="9.140625" style="25" customWidth="1"/>
    <col min="16" max="51" width="9.140625" style="230" customWidth="1"/>
    <col min="52" max="16384" width="9.140625" style="25" customWidth="1"/>
  </cols>
  <sheetData>
    <row r="1" spans="1:51" s="374" customFormat="1" ht="21" thickBot="1">
      <c r="A1" s="431" t="s">
        <v>228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  <c r="AS1" s="375"/>
      <c r="AT1" s="375"/>
      <c r="AU1" s="375"/>
      <c r="AV1" s="375"/>
      <c r="AW1" s="375"/>
      <c r="AX1" s="375"/>
      <c r="AY1" s="375"/>
    </row>
    <row r="2" spans="1:51" s="26" customFormat="1" ht="27" customHeight="1">
      <c r="A2" s="498" t="s">
        <v>232</v>
      </c>
      <c r="B2" s="499"/>
      <c r="C2" s="499"/>
      <c r="D2" s="384" t="str">
        <f>'Tableau de bord'!D3</f>
        <v>xxxxxxxxxxxxxxxxxxxxxxxx</v>
      </c>
      <c r="E2" s="234">
        <f>'Liste candidats'!B39</f>
        <v>0</v>
      </c>
      <c r="F2" s="234">
        <f>'Liste candidats'!B40</f>
        <v>0</v>
      </c>
      <c r="G2" s="234">
        <f>'Liste candidats'!B41</f>
        <v>0</v>
      </c>
      <c r="H2" s="234">
        <f>'Liste candidats'!B42</f>
        <v>0</v>
      </c>
      <c r="I2" s="234">
        <f>'Liste candidats'!B43</f>
        <v>0</v>
      </c>
      <c r="J2" s="234">
        <f>'Liste candidats'!B44</f>
        <v>0</v>
      </c>
      <c r="K2" s="234">
        <f>'Liste candidats'!B45</f>
        <v>0</v>
      </c>
      <c r="L2" s="234">
        <f>'Liste candidats'!B46</f>
        <v>0</v>
      </c>
      <c r="M2" s="232"/>
      <c r="N2" s="232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</row>
    <row r="3" spans="1:51" s="26" customFormat="1" ht="22.5" customHeight="1" thickBot="1">
      <c r="A3" s="495" t="str">
        <f>'Tableau de bord'!D2</f>
        <v>xxxxxxxxxxxxxxxxxxxxxxxx</v>
      </c>
      <c r="B3" s="496"/>
      <c r="C3" s="496"/>
      <c r="D3" s="497"/>
      <c r="E3" s="235">
        <f>'Liste candidats'!C39</f>
        <v>0</v>
      </c>
      <c r="F3" s="235">
        <f>'Liste candidats'!C40</f>
        <v>0</v>
      </c>
      <c r="G3" s="235">
        <f>'Liste candidats'!C41</f>
        <v>0</v>
      </c>
      <c r="H3" s="235">
        <f>'Liste candidats'!C42</f>
        <v>0</v>
      </c>
      <c r="I3" s="235">
        <f>'Liste candidats'!C43</f>
        <v>0</v>
      </c>
      <c r="J3" s="235">
        <f>'Liste candidats'!C44</f>
        <v>0</v>
      </c>
      <c r="K3" s="235">
        <f>'Liste candidats'!C45</f>
        <v>0</v>
      </c>
      <c r="L3" s="235">
        <f>'Liste candidats'!C46</f>
        <v>0</v>
      </c>
      <c r="M3" s="233"/>
      <c r="N3" s="233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</row>
    <row r="4" spans="1:51" s="26" customFormat="1" ht="12.75">
      <c r="A4" s="236" t="s">
        <v>30</v>
      </c>
      <c r="B4" s="43"/>
      <c r="C4" s="44"/>
      <c r="D4" s="45" t="s">
        <v>31</v>
      </c>
      <c r="E4" s="231"/>
      <c r="F4" s="231"/>
      <c r="G4" s="231"/>
      <c r="H4" s="231"/>
      <c r="I4" s="231"/>
      <c r="J4" s="231"/>
      <c r="K4" s="231"/>
      <c r="L4" s="231"/>
      <c r="M4" s="231"/>
      <c r="N4" s="237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</row>
    <row r="5" spans="1:51" s="26" customFormat="1" ht="12.75">
      <c r="A5" s="238" t="s">
        <v>129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23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</row>
    <row r="6" spans="1:51" s="26" customFormat="1" ht="12.75">
      <c r="A6" s="506" t="s">
        <v>131</v>
      </c>
      <c r="B6" s="507"/>
      <c r="C6" s="508"/>
      <c r="D6" s="28" t="s">
        <v>32</v>
      </c>
      <c r="E6" s="8"/>
      <c r="F6" s="8"/>
      <c r="G6" s="16"/>
      <c r="H6" s="17"/>
      <c r="I6" s="16"/>
      <c r="J6" s="21"/>
      <c r="K6" s="8"/>
      <c r="L6" s="9"/>
      <c r="M6" s="8"/>
      <c r="N6" s="240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</row>
    <row r="7" spans="1:51" s="26" customFormat="1" ht="12.75">
      <c r="A7" s="500" t="s">
        <v>130</v>
      </c>
      <c r="B7" s="501"/>
      <c r="C7" s="502"/>
      <c r="D7" s="28" t="s">
        <v>32</v>
      </c>
      <c r="E7" s="8"/>
      <c r="F7" s="8"/>
      <c r="G7" s="9"/>
      <c r="H7" s="9"/>
      <c r="I7" s="8"/>
      <c r="J7" s="9"/>
      <c r="K7" s="8"/>
      <c r="L7" s="9"/>
      <c r="M7" s="8"/>
      <c r="N7" s="240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</row>
    <row r="8" spans="1:51" s="26" customFormat="1" ht="12.75">
      <c r="A8" s="500" t="s">
        <v>132</v>
      </c>
      <c r="B8" s="501"/>
      <c r="C8" s="502"/>
      <c r="D8" s="28" t="s">
        <v>32</v>
      </c>
      <c r="E8" s="8"/>
      <c r="F8" s="8"/>
      <c r="G8" s="9"/>
      <c r="H8" s="9"/>
      <c r="I8" s="8"/>
      <c r="J8" s="9"/>
      <c r="K8" s="8"/>
      <c r="L8" s="9"/>
      <c r="M8" s="8"/>
      <c r="N8" s="240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</row>
    <row r="9" spans="1:51" s="26" customFormat="1" ht="12.75">
      <c r="A9" s="241" t="s">
        <v>128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242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</row>
    <row r="10" spans="1:51" s="26" customFormat="1" ht="12.75">
      <c r="A10" s="500" t="s">
        <v>134</v>
      </c>
      <c r="B10" s="501"/>
      <c r="C10" s="502"/>
      <c r="D10" s="28">
        <v>10</v>
      </c>
      <c r="E10" s="8"/>
      <c r="F10" s="9"/>
      <c r="G10" s="8"/>
      <c r="H10" s="9"/>
      <c r="I10" s="8"/>
      <c r="J10" s="9"/>
      <c r="K10" s="8"/>
      <c r="L10" s="9"/>
      <c r="M10" s="8"/>
      <c r="N10" s="240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</row>
    <row r="11" spans="1:51" s="26" customFormat="1" ht="12.75">
      <c r="A11" s="500" t="s">
        <v>57</v>
      </c>
      <c r="B11" s="501"/>
      <c r="C11" s="502"/>
      <c r="D11" s="28">
        <v>10</v>
      </c>
      <c r="E11" s="8"/>
      <c r="F11" s="9"/>
      <c r="G11" s="8"/>
      <c r="H11" s="9"/>
      <c r="I11" s="8"/>
      <c r="J11" s="9"/>
      <c r="K11" s="8"/>
      <c r="L11" s="9"/>
      <c r="M11" s="8"/>
      <c r="N11" s="240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</row>
    <row r="12" spans="1:51" s="26" customFormat="1" ht="12.75">
      <c r="A12" s="500" t="s">
        <v>58</v>
      </c>
      <c r="B12" s="501"/>
      <c r="C12" s="502"/>
      <c r="D12" s="28">
        <v>10</v>
      </c>
      <c r="E12" s="8"/>
      <c r="F12" s="9"/>
      <c r="G12" s="8"/>
      <c r="H12" s="9"/>
      <c r="I12" s="8"/>
      <c r="J12" s="9"/>
      <c r="K12" s="8"/>
      <c r="L12" s="9"/>
      <c r="M12" s="8"/>
      <c r="N12" s="240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</row>
    <row r="13" spans="1:51" s="26" customFormat="1" ht="12.75">
      <c r="A13" s="500" t="s">
        <v>59</v>
      </c>
      <c r="B13" s="501"/>
      <c r="C13" s="502"/>
      <c r="D13" s="28">
        <v>10</v>
      </c>
      <c r="E13" s="8"/>
      <c r="F13" s="9"/>
      <c r="G13" s="8"/>
      <c r="H13" s="9"/>
      <c r="I13" s="8"/>
      <c r="J13" s="9"/>
      <c r="K13" s="8"/>
      <c r="L13" s="9"/>
      <c r="M13" s="8"/>
      <c r="N13" s="240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</row>
    <row r="14" spans="1:51" s="26" customFormat="1" ht="12.75">
      <c r="A14" s="503" t="s">
        <v>108</v>
      </c>
      <c r="B14" s="504"/>
      <c r="C14" s="504"/>
      <c r="D14" s="505"/>
      <c r="E14" s="31" t="e">
        <f>AVERAGE(E10:E13)</f>
        <v>#DIV/0!</v>
      </c>
      <c r="F14" s="31" t="e">
        <f aca="true" t="shared" si="0" ref="F14:K14">AVERAGE(F10:F13)</f>
        <v>#DIV/0!</v>
      </c>
      <c r="G14" s="31" t="e">
        <f t="shared" si="0"/>
        <v>#DIV/0!</v>
      </c>
      <c r="H14" s="31" t="e">
        <f t="shared" si="0"/>
        <v>#DIV/0!</v>
      </c>
      <c r="I14" s="31" t="e">
        <f t="shared" si="0"/>
        <v>#DIV/0!</v>
      </c>
      <c r="J14" s="31" t="e">
        <f t="shared" si="0"/>
        <v>#DIV/0!</v>
      </c>
      <c r="K14" s="31" t="e">
        <f t="shared" si="0"/>
        <v>#DIV/0!</v>
      </c>
      <c r="L14" s="31" t="e">
        <f>AVERAGE(L10:L13)</f>
        <v>#DIV/0!</v>
      </c>
      <c r="M14" s="31" t="e">
        <f>AVERAGE(M10:M13)</f>
        <v>#DIV/0!</v>
      </c>
      <c r="N14" s="243" t="e">
        <f>AVERAGE(N10:N13)</f>
        <v>#DIV/0!</v>
      </c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</row>
    <row r="15" spans="1:51" s="26" customFormat="1" ht="12.75">
      <c r="A15" s="241" t="s">
        <v>124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242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</row>
    <row r="16" spans="1:51" s="30" customFormat="1" ht="12.75">
      <c r="A16" s="500" t="s">
        <v>125</v>
      </c>
      <c r="B16" s="501"/>
      <c r="C16" s="502"/>
      <c r="D16" s="28">
        <v>10</v>
      </c>
      <c r="E16" s="8"/>
      <c r="F16" s="9"/>
      <c r="G16" s="8"/>
      <c r="H16" s="9"/>
      <c r="I16" s="8"/>
      <c r="J16" s="9"/>
      <c r="K16" s="8"/>
      <c r="L16" s="9"/>
      <c r="M16" s="8"/>
      <c r="N16" s="240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</row>
    <row r="17" spans="1:14" s="29" customFormat="1" ht="12.75">
      <c r="A17" s="500" t="s">
        <v>126</v>
      </c>
      <c r="B17" s="501"/>
      <c r="C17" s="502"/>
      <c r="D17" s="28">
        <v>10</v>
      </c>
      <c r="E17" s="8"/>
      <c r="F17" s="9"/>
      <c r="G17" s="8"/>
      <c r="H17" s="9"/>
      <c r="I17" s="8"/>
      <c r="J17" s="9"/>
      <c r="K17" s="8"/>
      <c r="L17" s="9"/>
      <c r="M17" s="8"/>
      <c r="N17" s="240"/>
    </row>
    <row r="18" spans="1:14" s="29" customFormat="1" ht="12.75">
      <c r="A18" s="500" t="s">
        <v>127</v>
      </c>
      <c r="B18" s="501"/>
      <c r="C18" s="502"/>
      <c r="D18" s="28">
        <v>10</v>
      </c>
      <c r="E18" s="8"/>
      <c r="F18" s="9"/>
      <c r="G18" s="8"/>
      <c r="H18" s="9"/>
      <c r="I18" s="8"/>
      <c r="J18" s="9"/>
      <c r="K18" s="8"/>
      <c r="L18" s="9"/>
      <c r="M18" s="8"/>
      <c r="N18" s="240"/>
    </row>
    <row r="19" spans="1:14" s="29" customFormat="1" ht="12.75">
      <c r="A19" s="500" t="s">
        <v>60</v>
      </c>
      <c r="B19" s="501"/>
      <c r="C19" s="502"/>
      <c r="D19" s="28">
        <v>10</v>
      </c>
      <c r="E19" s="8"/>
      <c r="F19" s="9"/>
      <c r="G19" s="8"/>
      <c r="H19" s="9"/>
      <c r="I19" s="8"/>
      <c r="J19" s="9"/>
      <c r="K19" s="8"/>
      <c r="L19" s="9"/>
      <c r="M19" s="8"/>
      <c r="N19" s="240"/>
    </row>
    <row r="20" spans="1:51" s="26" customFormat="1" ht="12.75">
      <c r="A20" s="503" t="s">
        <v>108</v>
      </c>
      <c r="B20" s="504"/>
      <c r="C20" s="504"/>
      <c r="D20" s="505"/>
      <c r="E20" s="31" t="e">
        <f>AVERAGE(E16:E19)</f>
        <v>#DIV/0!</v>
      </c>
      <c r="F20" s="31" t="e">
        <f>AVERAGE(F16:F19)</f>
        <v>#DIV/0!</v>
      </c>
      <c r="G20" s="31" t="e">
        <f>AVERAGE(G16:G19)</f>
        <v>#DIV/0!</v>
      </c>
      <c r="H20" s="31" t="e">
        <f aca="true" t="shared" si="1" ref="H20:N20">AVERAGE(H16:H19)</f>
        <v>#DIV/0!</v>
      </c>
      <c r="I20" s="31" t="e">
        <f t="shared" si="1"/>
        <v>#DIV/0!</v>
      </c>
      <c r="J20" s="31" t="e">
        <f t="shared" si="1"/>
        <v>#DIV/0!</v>
      </c>
      <c r="K20" s="31" t="e">
        <f t="shared" si="1"/>
        <v>#DIV/0!</v>
      </c>
      <c r="L20" s="31" t="e">
        <f t="shared" si="1"/>
        <v>#DIV/0!</v>
      </c>
      <c r="M20" s="31" t="e">
        <f t="shared" si="1"/>
        <v>#DIV/0!</v>
      </c>
      <c r="N20" s="243" t="e">
        <f t="shared" si="1"/>
        <v>#DIV/0!</v>
      </c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</row>
    <row r="21" spans="1:51" s="26" customFormat="1" ht="12.75">
      <c r="A21" s="241" t="s">
        <v>120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242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</row>
    <row r="22" spans="1:51" s="26" customFormat="1" ht="12.75" customHeight="1">
      <c r="A22" s="500" t="s">
        <v>121</v>
      </c>
      <c r="B22" s="501"/>
      <c r="C22" s="502"/>
      <c r="D22" s="28">
        <v>8</v>
      </c>
      <c r="E22" s="8"/>
      <c r="F22" s="9"/>
      <c r="G22" s="8"/>
      <c r="H22" s="9"/>
      <c r="I22" s="8"/>
      <c r="J22" s="9"/>
      <c r="K22" s="8"/>
      <c r="L22" s="9"/>
      <c r="M22" s="8"/>
      <c r="N22" s="240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</row>
    <row r="23" spans="1:51" s="26" customFormat="1" ht="12.75">
      <c r="A23" s="500" t="s">
        <v>61</v>
      </c>
      <c r="B23" s="501"/>
      <c r="C23" s="502"/>
      <c r="D23" s="28">
        <v>10</v>
      </c>
      <c r="E23" s="8"/>
      <c r="F23" s="9"/>
      <c r="G23" s="8"/>
      <c r="H23" s="9"/>
      <c r="I23" s="8"/>
      <c r="J23" s="9"/>
      <c r="K23" s="8"/>
      <c r="L23" s="9"/>
      <c r="M23" s="8"/>
      <c r="N23" s="240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</row>
    <row r="24" spans="1:51" s="26" customFormat="1" ht="12.75">
      <c r="A24" s="500" t="s">
        <v>62</v>
      </c>
      <c r="B24" s="501"/>
      <c r="C24" s="502"/>
      <c r="D24" s="28">
        <v>8</v>
      </c>
      <c r="E24" s="8"/>
      <c r="F24" s="9"/>
      <c r="G24" s="8"/>
      <c r="H24" s="9"/>
      <c r="I24" s="8"/>
      <c r="J24" s="9"/>
      <c r="K24" s="8"/>
      <c r="L24" s="9"/>
      <c r="M24" s="8"/>
      <c r="N24" s="240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</row>
    <row r="25" spans="1:51" s="26" customFormat="1" ht="12.75">
      <c r="A25" s="500" t="s">
        <v>63</v>
      </c>
      <c r="B25" s="501"/>
      <c r="C25" s="502"/>
      <c r="D25" s="28">
        <v>10</v>
      </c>
      <c r="E25" s="8"/>
      <c r="F25" s="9"/>
      <c r="G25" s="8"/>
      <c r="H25" s="9"/>
      <c r="I25" s="8"/>
      <c r="J25" s="9"/>
      <c r="K25" s="8"/>
      <c r="L25" s="9"/>
      <c r="M25" s="8"/>
      <c r="N25" s="240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</row>
    <row r="26" spans="1:51" s="26" customFormat="1" ht="12.75">
      <c r="A26" s="500" t="s">
        <v>122</v>
      </c>
      <c r="B26" s="501"/>
      <c r="C26" s="502"/>
      <c r="D26" s="28">
        <v>8</v>
      </c>
      <c r="E26" s="8"/>
      <c r="F26" s="9"/>
      <c r="G26" s="8"/>
      <c r="H26" s="9"/>
      <c r="I26" s="8"/>
      <c r="J26" s="9"/>
      <c r="K26" s="8"/>
      <c r="L26" s="9"/>
      <c r="M26" s="8"/>
      <c r="N26" s="240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</row>
    <row r="27" spans="1:51" s="26" customFormat="1" ht="12.75">
      <c r="A27" s="500" t="s">
        <v>64</v>
      </c>
      <c r="B27" s="501"/>
      <c r="C27" s="502"/>
      <c r="D27" s="28">
        <v>8</v>
      </c>
      <c r="E27" s="8"/>
      <c r="F27" s="9"/>
      <c r="G27" s="8"/>
      <c r="H27" s="9"/>
      <c r="I27" s="8"/>
      <c r="J27" s="9"/>
      <c r="K27" s="8"/>
      <c r="L27" s="9"/>
      <c r="M27" s="8"/>
      <c r="N27" s="240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</row>
    <row r="28" spans="1:51" s="26" customFormat="1" ht="12.75">
      <c r="A28" s="503" t="s">
        <v>123</v>
      </c>
      <c r="B28" s="504"/>
      <c r="C28" s="504"/>
      <c r="D28" s="505"/>
      <c r="E28" s="31" t="e">
        <f>AVERAGE(E22:E27)</f>
        <v>#DIV/0!</v>
      </c>
      <c r="F28" s="31" t="e">
        <f aca="true" t="shared" si="2" ref="F28:N28">AVERAGE(F22:F27)</f>
        <v>#DIV/0!</v>
      </c>
      <c r="G28" s="31" t="e">
        <f t="shared" si="2"/>
        <v>#DIV/0!</v>
      </c>
      <c r="H28" s="31" t="e">
        <f t="shared" si="2"/>
        <v>#DIV/0!</v>
      </c>
      <c r="I28" s="31" t="e">
        <f t="shared" si="2"/>
        <v>#DIV/0!</v>
      </c>
      <c r="J28" s="31" t="e">
        <f t="shared" si="2"/>
        <v>#DIV/0!</v>
      </c>
      <c r="K28" s="31" t="e">
        <f t="shared" si="2"/>
        <v>#DIV/0!</v>
      </c>
      <c r="L28" s="31" t="e">
        <f t="shared" si="2"/>
        <v>#DIV/0!</v>
      </c>
      <c r="M28" s="31" t="e">
        <f t="shared" si="2"/>
        <v>#DIV/0!</v>
      </c>
      <c r="N28" s="243" t="e">
        <f t="shared" si="2"/>
        <v>#DIV/0!</v>
      </c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</row>
    <row r="29" spans="1:51" s="26" customFormat="1" ht="22.5" customHeight="1" thickBot="1">
      <c r="A29" s="244" t="s">
        <v>33</v>
      </c>
      <c r="B29" s="245"/>
      <c r="C29" s="246"/>
      <c r="D29" s="247">
        <v>10</v>
      </c>
      <c r="E29" s="248" t="e">
        <f>AVERAGE(E14,E20,E28)</f>
        <v>#DIV/0!</v>
      </c>
      <c r="F29" s="248" t="e">
        <f aca="true" t="shared" si="3" ref="F29:N29">AVERAGE(F14,F20,F28)</f>
        <v>#DIV/0!</v>
      </c>
      <c r="G29" s="248" t="e">
        <f t="shared" si="3"/>
        <v>#DIV/0!</v>
      </c>
      <c r="H29" s="248" t="e">
        <f t="shared" si="3"/>
        <v>#DIV/0!</v>
      </c>
      <c r="I29" s="248" t="e">
        <f t="shared" si="3"/>
        <v>#DIV/0!</v>
      </c>
      <c r="J29" s="248" t="e">
        <f t="shared" si="3"/>
        <v>#DIV/0!</v>
      </c>
      <c r="K29" s="248" t="e">
        <f t="shared" si="3"/>
        <v>#DIV/0!</v>
      </c>
      <c r="L29" s="248" t="e">
        <f t="shared" si="3"/>
        <v>#DIV/0!</v>
      </c>
      <c r="M29" s="248" t="e">
        <f t="shared" si="3"/>
        <v>#DIV/0!</v>
      </c>
      <c r="N29" s="249" t="e">
        <f t="shared" si="3"/>
        <v>#DIV/0!</v>
      </c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</row>
    <row r="30" spans="1:10" ht="12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2" spans="3:12" ht="15">
      <c r="C32" s="162" t="s">
        <v>184</v>
      </c>
      <c r="E32" s="304" t="s">
        <v>218</v>
      </c>
      <c r="F32" s="304" t="s">
        <v>219</v>
      </c>
      <c r="G32" s="304" t="s">
        <v>220</v>
      </c>
      <c r="H32" s="304" t="s">
        <v>221</v>
      </c>
      <c r="I32" s="304" t="s">
        <v>222</v>
      </c>
      <c r="J32" s="304" t="s">
        <v>223</v>
      </c>
      <c r="K32" s="304" t="s">
        <v>224</v>
      </c>
      <c r="L32" s="304" t="s">
        <v>225</v>
      </c>
    </row>
    <row r="33" ht="15">
      <c r="C33" s="160" t="s">
        <v>215</v>
      </c>
    </row>
    <row r="34" ht="15">
      <c r="C34" s="160" t="s">
        <v>216</v>
      </c>
    </row>
    <row r="35" ht="15">
      <c r="C35" s="160" t="s">
        <v>161</v>
      </c>
    </row>
    <row r="36" ht="15">
      <c r="C36" s="160" t="s">
        <v>162</v>
      </c>
    </row>
    <row r="37" ht="15">
      <c r="C37" s="160" t="s">
        <v>183</v>
      </c>
    </row>
    <row r="38" ht="15">
      <c r="C38" s="160" t="s">
        <v>163</v>
      </c>
    </row>
    <row r="39" ht="15">
      <c r="C39" s="160" t="s">
        <v>164</v>
      </c>
    </row>
    <row r="40" ht="15">
      <c r="C40" s="160" t="s">
        <v>182</v>
      </c>
    </row>
  </sheetData>
  <sheetProtection/>
  <mergeCells count="23">
    <mergeCell ref="A6:C6"/>
    <mergeCell ref="A7:C7"/>
    <mergeCell ref="A8:C8"/>
    <mergeCell ref="A19:C19"/>
    <mergeCell ref="A20:D20"/>
    <mergeCell ref="A18:C18"/>
    <mergeCell ref="A12:C12"/>
    <mergeCell ref="A27:C27"/>
    <mergeCell ref="A23:C23"/>
    <mergeCell ref="A24:C24"/>
    <mergeCell ref="A25:C25"/>
    <mergeCell ref="A26:C26"/>
    <mergeCell ref="A14:D14"/>
    <mergeCell ref="A1:N1"/>
    <mergeCell ref="A3:D3"/>
    <mergeCell ref="A2:C2"/>
    <mergeCell ref="A11:C11"/>
    <mergeCell ref="A10:C10"/>
    <mergeCell ref="A28:D28"/>
    <mergeCell ref="A13:C13"/>
    <mergeCell ref="A16:C16"/>
    <mergeCell ref="A17:C17"/>
    <mergeCell ref="A22:C22"/>
  </mergeCells>
  <hyperlinks>
    <hyperlink ref="C38" location="'Suivi GP'!A1" display="Suivi GP"/>
    <hyperlink ref="C35" location="'Suivi MF2'!A1" display="Suivi MF2"/>
    <hyperlink ref="C36" location="'Suivi MF1'!A1" display="Suivi MF1"/>
    <hyperlink ref="C39" location="'Suivi PA40'!A1" display="Suivi PA40"/>
    <hyperlink ref="C40" location="'Suivi PA60'!A1" display="Suivi PA60"/>
    <hyperlink ref="C37" location="'Suivi E2'!A1" display="Suivi E2"/>
    <hyperlink ref="C33" location="'Tableau de bord'!A1" display="Tableau de bord"/>
    <hyperlink ref="C34" location="'Liste candidats'!A1" display="Liste des candidats"/>
    <hyperlink ref="E32" location="GP_FIE_1!A1" display="GP_FIE_1"/>
    <hyperlink ref="F32:L32" location="PA60_FIE_1!A1" display="PA60_FIE_1"/>
    <hyperlink ref="F32" location="GP_FIE_2!A1" display="GP_FIE_2"/>
    <hyperlink ref="G32" location="GP_FIE_3!A1" display="GP_FIE_3"/>
    <hyperlink ref="H32" location="GP_FIE_4!A1" display="GP_FIE_4"/>
    <hyperlink ref="I32" location="GP_FIE_5!A1" display="GP_FIE_5"/>
    <hyperlink ref="J32" location="GP_FIE_6!A1" display="GP_FIE_6"/>
    <hyperlink ref="L32" location="GP_FIE_8!A1" display="GP_FIE_8"/>
    <hyperlink ref="K32" location="GP_FIE_7!A1" display="GP_FIE_7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Y31"/>
  <sheetViews>
    <sheetView zoomScale="90" zoomScaleNormal="90" zoomScalePageLayoutView="0" workbookViewId="0" topLeftCell="A1">
      <selection activeCell="A14" sqref="A14:C14"/>
    </sheetView>
  </sheetViews>
  <sheetFormatPr defaultColWidth="9.140625" defaultRowHeight="12.75"/>
  <cols>
    <col min="1" max="2" width="9.140625" style="25" customWidth="1"/>
    <col min="3" max="3" width="50.7109375" style="25" customWidth="1"/>
    <col min="4" max="4" width="17.00390625" style="25" bestFit="1" customWidth="1"/>
    <col min="5" max="12" width="15.57421875" style="25" customWidth="1"/>
    <col min="13" max="16384" width="9.140625" style="25" customWidth="1"/>
  </cols>
  <sheetData>
    <row r="1" spans="1:51" s="374" customFormat="1" ht="21" thickBot="1">
      <c r="A1" s="431" t="s">
        <v>228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  <c r="AS1" s="375"/>
      <c r="AT1" s="375"/>
      <c r="AU1" s="375"/>
      <c r="AV1" s="375"/>
      <c r="AW1" s="375"/>
      <c r="AX1" s="375"/>
      <c r="AY1" s="375"/>
    </row>
    <row r="2" spans="1:14" s="26" customFormat="1" ht="27" customHeight="1">
      <c r="A2" s="512" t="s">
        <v>144</v>
      </c>
      <c r="B2" s="513"/>
      <c r="C2" s="514"/>
      <c r="D2" s="388" t="str">
        <f>'Tableau de bord'!D3</f>
        <v>xxxxxxxxxxxxxxxxxxxxxxxx</v>
      </c>
      <c r="E2" s="376">
        <f>'Liste candidats'!B52</f>
        <v>0</v>
      </c>
      <c r="F2" s="376">
        <f>'Liste candidats'!B53</f>
        <v>0</v>
      </c>
      <c r="G2" s="376">
        <f>'Liste candidats'!B54</f>
        <v>0</v>
      </c>
      <c r="H2" s="376">
        <f>'Liste candidats'!B55</f>
        <v>0</v>
      </c>
      <c r="I2" s="376">
        <f>'Liste candidats'!B56</f>
        <v>0</v>
      </c>
      <c r="J2" s="376">
        <f>'Liste candidats'!B57</f>
        <v>0</v>
      </c>
      <c r="K2" s="376">
        <f>'Liste candidats'!B58</f>
        <v>0</v>
      </c>
      <c r="L2" s="376">
        <f>'Liste candidats'!B59</f>
        <v>0</v>
      </c>
      <c r="M2" s="250" t="e">
        <f>#REF!</f>
        <v>#REF!</v>
      </c>
      <c r="N2" s="250" t="e">
        <f>#REF!</f>
        <v>#REF!</v>
      </c>
    </row>
    <row r="3" spans="1:14" s="26" customFormat="1" ht="25.5" customHeight="1" thickBot="1">
      <c r="A3" s="509" t="str">
        <f>'Tableau de bord'!D2</f>
        <v>xxxxxxxxxxxxxxxxxxxxxxxx</v>
      </c>
      <c r="B3" s="510"/>
      <c r="C3" s="510"/>
      <c r="D3" s="511"/>
      <c r="E3" s="377">
        <f>'Liste candidats'!C52</f>
        <v>0</v>
      </c>
      <c r="F3" s="377">
        <f>'Liste candidats'!C53</f>
        <v>0</v>
      </c>
      <c r="G3" s="377">
        <f>'Liste candidats'!C54</f>
        <v>0</v>
      </c>
      <c r="H3" s="377">
        <f>'Liste candidats'!C55</f>
        <v>0</v>
      </c>
      <c r="I3" s="377">
        <f>'Liste candidats'!C56</f>
        <v>0</v>
      </c>
      <c r="J3" s="377">
        <f>'Liste candidats'!C57</f>
        <v>0</v>
      </c>
      <c r="K3" s="377">
        <f>'Liste candidats'!C58</f>
        <v>0</v>
      </c>
      <c r="L3" s="377">
        <f>'Liste candidats'!C59</f>
        <v>0</v>
      </c>
      <c r="M3" s="251"/>
      <c r="N3" s="251"/>
    </row>
    <row r="4" spans="1:14" s="26" customFormat="1" ht="12.75">
      <c r="A4" s="236" t="s">
        <v>30</v>
      </c>
      <c r="B4" s="43"/>
      <c r="C4" s="44"/>
      <c r="D4" s="45" t="s">
        <v>31</v>
      </c>
      <c r="E4" s="231"/>
      <c r="F4" s="231"/>
      <c r="G4" s="231"/>
      <c r="H4" s="231"/>
      <c r="I4" s="231"/>
      <c r="J4" s="231"/>
      <c r="K4" s="231"/>
      <c r="L4" s="231"/>
      <c r="M4" s="231"/>
      <c r="N4" s="237"/>
    </row>
    <row r="5" spans="1:14" s="26" customFormat="1" ht="12.75">
      <c r="A5" s="238" t="s">
        <v>145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239"/>
    </row>
    <row r="6" spans="1:14" s="26" customFormat="1" ht="12.75">
      <c r="A6" s="506" t="s">
        <v>146</v>
      </c>
      <c r="B6" s="507"/>
      <c r="C6" s="508"/>
      <c r="D6" s="28" t="s">
        <v>32</v>
      </c>
      <c r="E6" s="8"/>
      <c r="F6" s="8"/>
      <c r="G6" s="16"/>
      <c r="H6" s="17"/>
      <c r="I6" s="16"/>
      <c r="J6" s="21"/>
      <c r="K6" s="8"/>
      <c r="L6" s="9"/>
      <c r="M6" s="8"/>
      <c r="N6" s="240"/>
    </row>
    <row r="7" spans="1:14" s="26" customFormat="1" ht="12.75">
      <c r="A7" s="500" t="s">
        <v>147</v>
      </c>
      <c r="B7" s="501"/>
      <c r="C7" s="502"/>
      <c r="D7" s="28" t="s">
        <v>32</v>
      </c>
      <c r="E7" s="8"/>
      <c r="F7" s="8"/>
      <c r="G7" s="9"/>
      <c r="H7" s="9"/>
      <c r="I7" s="8"/>
      <c r="J7" s="9"/>
      <c r="K7" s="8"/>
      <c r="L7" s="9"/>
      <c r="M7" s="8"/>
      <c r="N7" s="240"/>
    </row>
    <row r="8" spans="1:14" s="26" customFormat="1" ht="12.75">
      <c r="A8" s="500" t="s">
        <v>148</v>
      </c>
      <c r="B8" s="501"/>
      <c r="C8" s="502"/>
      <c r="D8" s="28" t="s">
        <v>32</v>
      </c>
      <c r="E8" s="8"/>
      <c r="F8" s="8"/>
      <c r="G8" s="9"/>
      <c r="H8" s="9"/>
      <c r="I8" s="8"/>
      <c r="J8" s="9"/>
      <c r="K8" s="8"/>
      <c r="L8" s="9"/>
      <c r="M8" s="8"/>
      <c r="N8" s="240"/>
    </row>
    <row r="9" spans="1:14" s="26" customFormat="1" ht="12.75">
      <c r="A9" s="500" t="s">
        <v>149</v>
      </c>
      <c r="B9" s="501"/>
      <c r="C9" s="502"/>
      <c r="D9" s="28" t="s">
        <v>32</v>
      </c>
      <c r="E9" s="8"/>
      <c r="F9" s="8"/>
      <c r="G9" s="9"/>
      <c r="H9" s="9"/>
      <c r="I9" s="8"/>
      <c r="J9" s="9"/>
      <c r="K9" s="8"/>
      <c r="L9" s="9"/>
      <c r="M9" s="8"/>
      <c r="N9" s="240"/>
    </row>
    <row r="10" spans="1:14" s="26" customFormat="1" ht="12.75">
      <c r="A10" s="500" t="s">
        <v>150</v>
      </c>
      <c r="B10" s="501"/>
      <c r="C10" s="502"/>
      <c r="D10" s="28" t="s">
        <v>32</v>
      </c>
      <c r="E10" s="8"/>
      <c r="F10" s="8"/>
      <c r="G10" s="9"/>
      <c r="H10" s="9"/>
      <c r="I10" s="8"/>
      <c r="J10" s="9"/>
      <c r="K10" s="8"/>
      <c r="L10" s="9"/>
      <c r="M10" s="8"/>
      <c r="N10" s="240"/>
    </row>
    <row r="11" spans="1:14" s="26" customFormat="1" ht="12.75">
      <c r="A11" s="241" t="s">
        <v>151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242"/>
    </row>
    <row r="12" spans="1:14" s="26" customFormat="1" ht="12.75">
      <c r="A12" s="500" t="s">
        <v>159</v>
      </c>
      <c r="B12" s="501"/>
      <c r="C12" s="502"/>
      <c r="D12" s="28">
        <v>10</v>
      </c>
      <c r="E12" s="8"/>
      <c r="F12" s="8"/>
      <c r="G12" s="8"/>
      <c r="H12" s="8"/>
      <c r="I12" s="8"/>
      <c r="J12" s="8"/>
      <c r="K12" s="8"/>
      <c r="L12" s="8"/>
      <c r="M12" s="8"/>
      <c r="N12" s="240"/>
    </row>
    <row r="13" spans="1:14" s="26" customFormat="1" ht="12.75">
      <c r="A13" s="241" t="s">
        <v>152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242"/>
    </row>
    <row r="14" spans="1:14" s="26" customFormat="1" ht="12.75" customHeight="1">
      <c r="A14" s="500" t="s">
        <v>153</v>
      </c>
      <c r="B14" s="501"/>
      <c r="C14" s="502"/>
      <c r="D14" s="28">
        <v>10</v>
      </c>
      <c r="E14" s="8"/>
      <c r="F14" s="9"/>
      <c r="G14" s="8"/>
      <c r="H14" s="9"/>
      <c r="I14" s="8"/>
      <c r="J14" s="9"/>
      <c r="K14" s="8"/>
      <c r="L14" s="9"/>
      <c r="M14" s="8"/>
      <c r="N14" s="240"/>
    </row>
    <row r="15" spans="1:14" s="26" customFormat="1" ht="12.75">
      <c r="A15" s="241" t="s">
        <v>154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242"/>
    </row>
    <row r="16" spans="1:14" s="26" customFormat="1" ht="12.75">
      <c r="A16" s="500" t="s">
        <v>155</v>
      </c>
      <c r="B16" s="501"/>
      <c r="C16" s="502"/>
      <c r="D16" s="28">
        <v>10</v>
      </c>
      <c r="E16" s="8"/>
      <c r="F16" s="9"/>
      <c r="G16" s="8"/>
      <c r="H16" s="9"/>
      <c r="I16" s="8"/>
      <c r="J16" s="9"/>
      <c r="K16" s="8"/>
      <c r="L16" s="9"/>
      <c r="M16" s="8"/>
      <c r="N16" s="240"/>
    </row>
    <row r="17" spans="1:14" s="26" customFormat="1" ht="12.75">
      <c r="A17" s="500" t="s">
        <v>156</v>
      </c>
      <c r="B17" s="501"/>
      <c r="C17" s="502"/>
      <c r="D17" s="28">
        <v>10</v>
      </c>
      <c r="E17" s="8"/>
      <c r="F17" s="9"/>
      <c r="G17" s="8"/>
      <c r="H17" s="9"/>
      <c r="I17" s="8"/>
      <c r="J17" s="9"/>
      <c r="K17" s="8"/>
      <c r="L17" s="9"/>
      <c r="M17" s="8"/>
      <c r="N17" s="240"/>
    </row>
    <row r="18" spans="1:14" s="26" customFormat="1" ht="12.75">
      <c r="A18" s="500" t="s">
        <v>157</v>
      </c>
      <c r="B18" s="501"/>
      <c r="C18" s="502"/>
      <c r="D18" s="28">
        <v>10</v>
      </c>
      <c r="E18" s="8"/>
      <c r="F18" s="9"/>
      <c r="G18" s="8"/>
      <c r="H18" s="9"/>
      <c r="I18" s="8"/>
      <c r="J18" s="9"/>
      <c r="K18" s="8"/>
      <c r="L18" s="9"/>
      <c r="M18" s="8"/>
      <c r="N18" s="240"/>
    </row>
    <row r="19" spans="1:14" s="26" customFormat="1" ht="12.75">
      <c r="A19" s="500" t="s">
        <v>158</v>
      </c>
      <c r="B19" s="501"/>
      <c r="C19" s="502"/>
      <c r="D19" s="28">
        <v>10</v>
      </c>
      <c r="E19" s="8"/>
      <c r="F19" s="9"/>
      <c r="G19" s="8"/>
      <c r="H19" s="9"/>
      <c r="I19" s="8"/>
      <c r="J19" s="9"/>
      <c r="K19" s="8"/>
      <c r="L19" s="9"/>
      <c r="M19" s="8"/>
      <c r="N19" s="240"/>
    </row>
    <row r="20" spans="1:14" s="26" customFormat="1" ht="22.5" customHeight="1" thickBot="1">
      <c r="A20" s="244" t="s">
        <v>33</v>
      </c>
      <c r="B20" s="245"/>
      <c r="C20" s="246"/>
      <c r="D20" s="247">
        <v>10</v>
      </c>
      <c r="E20" s="248">
        <f>SUM(E12:E19)/6</f>
        <v>0</v>
      </c>
      <c r="F20" s="248">
        <f aca="true" t="shared" si="0" ref="F20:N20">SUM(F12:F19)/6</f>
        <v>0</v>
      </c>
      <c r="G20" s="248">
        <f t="shared" si="0"/>
        <v>0</v>
      </c>
      <c r="H20" s="248">
        <f t="shared" si="0"/>
        <v>0</v>
      </c>
      <c r="I20" s="248">
        <f t="shared" si="0"/>
        <v>0</v>
      </c>
      <c r="J20" s="248">
        <f t="shared" si="0"/>
        <v>0</v>
      </c>
      <c r="K20" s="248">
        <f t="shared" si="0"/>
        <v>0</v>
      </c>
      <c r="L20" s="248">
        <f t="shared" si="0"/>
        <v>0</v>
      </c>
      <c r="M20" s="248">
        <f t="shared" si="0"/>
        <v>0</v>
      </c>
      <c r="N20" s="248">
        <f t="shared" si="0"/>
        <v>0</v>
      </c>
    </row>
    <row r="21" spans="1:10" ht="12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ht="13.5">
      <c r="C22" s="125"/>
    </row>
    <row r="23" spans="3:12" ht="15">
      <c r="C23" s="162" t="s">
        <v>184</v>
      </c>
      <c r="E23" s="306" t="s">
        <v>137</v>
      </c>
      <c r="F23" s="306" t="s">
        <v>138</v>
      </c>
      <c r="G23" s="306" t="s">
        <v>139</v>
      </c>
      <c r="H23" s="306" t="s">
        <v>140</v>
      </c>
      <c r="I23" s="306" t="s">
        <v>141</v>
      </c>
      <c r="J23" s="306" t="s">
        <v>142</v>
      </c>
      <c r="K23" s="306" t="s">
        <v>143</v>
      </c>
      <c r="L23" s="306" t="s">
        <v>226</v>
      </c>
    </row>
    <row r="24" ht="15">
      <c r="C24" s="160" t="s">
        <v>215</v>
      </c>
    </row>
    <row r="25" ht="15">
      <c r="C25" s="160" t="s">
        <v>216</v>
      </c>
    </row>
    <row r="26" ht="15">
      <c r="C26" s="160" t="s">
        <v>161</v>
      </c>
    </row>
    <row r="27" ht="15">
      <c r="C27" s="160" t="s">
        <v>162</v>
      </c>
    </row>
    <row r="28" ht="15">
      <c r="C28" s="160" t="s">
        <v>183</v>
      </c>
    </row>
    <row r="29" ht="15">
      <c r="C29" s="160" t="s">
        <v>163</v>
      </c>
    </row>
    <row r="30" ht="15">
      <c r="C30" s="160" t="s">
        <v>164</v>
      </c>
    </row>
    <row r="31" ht="15">
      <c r="C31" s="160" t="s">
        <v>182</v>
      </c>
    </row>
  </sheetData>
  <sheetProtection/>
  <mergeCells count="14">
    <mergeCell ref="A19:C19"/>
    <mergeCell ref="A14:C14"/>
    <mergeCell ref="A16:C16"/>
    <mergeCell ref="A17:C17"/>
    <mergeCell ref="A18:C18"/>
    <mergeCell ref="A6:C6"/>
    <mergeCell ref="A7:C7"/>
    <mergeCell ref="A8:C8"/>
    <mergeCell ref="A12:C12"/>
    <mergeCell ref="A9:C9"/>
    <mergeCell ref="A10:C10"/>
    <mergeCell ref="A1:N1"/>
    <mergeCell ref="A3:D3"/>
    <mergeCell ref="A2:C2"/>
  </mergeCells>
  <hyperlinks>
    <hyperlink ref="C29" location="'Suivi GP'!A1" display="Suivi GP"/>
    <hyperlink ref="C26" location="'Suivi MF2'!A1" display="Suivi MF2"/>
    <hyperlink ref="C27" location="'Suivi MF1'!A1" display="Suivi MF1"/>
    <hyperlink ref="C30" location="'Suivi PA40'!A1" display="Suivi PA40"/>
    <hyperlink ref="C31" location="'Suivi PA60'!A1" display="Suivi PA60"/>
    <hyperlink ref="C28" location="'Suivi E2'!A1" display="Suivi E2"/>
    <hyperlink ref="C24" location="'Tableau de bord'!A1" display="Tableau de bord"/>
    <hyperlink ref="C25" location="'Liste candidats'!A1" display="Liste des candidats"/>
    <hyperlink ref="E23" location="PA40_FIE_1!A1" display="PA40_FIE_1"/>
    <hyperlink ref="F23:L23" location="PA60_FIE_1!A1" display="PA60_FIE_1"/>
    <hyperlink ref="F23" location="PA40_FIE_2!A1" display="PA40_FIE_2"/>
    <hyperlink ref="G23" location="PA40_FIE_3!A1" display="PA40_FIE_3"/>
    <hyperlink ref="H23" location="PA40_FIE_4!A1" display="PA40_FIE_4"/>
    <hyperlink ref="I23" location="PA40_FIE_5!A1" display="PA40_FIE_5"/>
    <hyperlink ref="J23" location="PA40_FIE_6!A1" display="PA40_FIE_6"/>
    <hyperlink ref="L23" location="PA40_FIE_8!A1" display="PA40_FIE_8"/>
    <hyperlink ref="K23" location="PA40_FIE_7!A1" display="PA40_FIE_7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AY21"/>
  <sheetViews>
    <sheetView zoomScale="90" zoomScaleNormal="90" zoomScalePageLayoutView="0" workbookViewId="0" topLeftCell="A2">
      <selection activeCell="F20" sqref="F20"/>
    </sheetView>
  </sheetViews>
  <sheetFormatPr defaultColWidth="9.140625" defaultRowHeight="12.75"/>
  <cols>
    <col min="1" max="2" width="9.140625" style="25" customWidth="1"/>
    <col min="3" max="3" width="54.8515625" style="25" customWidth="1"/>
    <col min="4" max="4" width="17.00390625" style="25" bestFit="1" customWidth="1"/>
    <col min="5" max="14" width="15.57421875" style="261" customWidth="1"/>
    <col min="15" max="16384" width="9.140625" style="25" customWidth="1"/>
  </cols>
  <sheetData>
    <row r="1" spans="1:51" s="374" customFormat="1" ht="21" thickBot="1">
      <c r="A1" s="518" t="s">
        <v>228</v>
      </c>
      <c r="B1" s="518"/>
      <c r="C1" s="518"/>
      <c r="D1" s="518"/>
      <c r="E1" s="431"/>
      <c r="F1" s="431"/>
      <c r="G1" s="431"/>
      <c r="H1" s="431"/>
      <c r="I1" s="431"/>
      <c r="J1" s="431"/>
      <c r="K1" s="431"/>
      <c r="L1" s="431"/>
      <c r="M1" s="431"/>
      <c r="N1" s="431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  <c r="AS1" s="375"/>
      <c r="AT1" s="375"/>
      <c r="AU1" s="375"/>
      <c r="AV1" s="375"/>
      <c r="AW1" s="375"/>
      <c r="AX1" s="375"/>
      <c r="AY1" s="375"/>
    </row>
    <row r="2" spans="1:14" s="26" customFormat="1" ht="25.5" customHeight="1">
      <c r="A2" s="519" t="s">
        <v>169</v>
      </c>
      <c r="B2" s="520"/>
      <c r="C2" s="520"/>
      <c r="D2" s="395" t="str">
        <f>'Tableau de bord'!D3</f>
        <v>xxxxxxxxxxxxxxxxxxxxxxxx</v>
      </c>
      <c r="E2" s="389">
        <f>'Liste candidats'!B65</f>
        <v>0</v>
      </c>
      <c r="F2" s="378">
        <f>'Liste candidats'!B66</f>
        <v>0</v>
      </c>
      <c r="G2" s="378">
        <f>'Liste candidats'!B67</f>
        <v>0</v>
      </c>
      <c r="H2" s="378">
        <f>'Liste candidats'!B68</f>
        <v>0</v>
      </c>
      <c r="I2" s="378">
        <f>'Liste candidats'!B69</f>
        <v>0</v>
      </c>
      <c r="J2" s="378">
        <f>'Liste candidats'!B70</f>
        <v>0</v>
      </c>
      <c r="K2" s="378">
        <f>'Liste candidats'!B71</f>
        <v>0</v>
      </c>
      <c r="L2" s="378">
        <f>'Liste candidats'!B72</f>
        <v>0</v>
      </c>
      <c r="M2" s="270"/>
      <c r="N2" s="270"/>
    </row>
    <row r="3" spans="1:14" s="26" customFormat="1" ht="26.25" customHeight="1" thickBot="1">
      <c r="A3" s="521" t="str">
        <f>'Tableau de bord'!D2</f>
        <v>xxxxxxxxxxxxxxxxxxxxxxxx</v>
      </c>
      <c r="B3" s="522"/>
      <c r="C3" s="522"/>
      <c r="D3" s="523"/>
      <c r="E3" s="390">
        <f>'Liste candidats'!C65</f>
        <v>0</v>
      </c>
      <c r="F3" s="379">
        <f>'Liste candidats'!C66</f>
        <v>0</v>
      </c>
      <c r="G3" s="379">
        <f>'Liste candidats'!C67</f>
        <v>0</v>
      </c>
      <c r="H3" s="379">
        <f>'Liste candidats'!C68</f>
        <v>0</v>
      </c>
      <c r="I3" s="379">
        <f>'Liste candidats'!C69</f>
        <v>0</v>
      </c>
      <c r="J3" s="379">
        <f>'Liste candidats'!C70</f>
        <v>0</v>
      </c>
      <c r="K3" s="379">
        <f>'Liste candidats'!C71</f>
        <v>0</v>
      </c>
      <c r="L3" s="379">
        <f>'Liste candidats'!C72</f>
        <v>0</v>
      </c>
      <c r="M3" s="271"/>
      <c r="N3" s="271"/>
    </row>
    <row r="4" spans="1:14" s="26" customFormat="1" ht="12.75">
      <c r="A4" s="391" t="s">
        <v>30</v>
      </c>
      <c r="B4" s="392"/>
      <c r="C4" s="393"/>
      <c r="D4" s="394"/>
      <c r="E4" s="262"/>
      <c r="F4" s="262"/>
      <c r="G4" s="262"/>
      <c r="H4" s="262"/>
      <c r="I4" s="262"/>
      <c r="J4" s="262"/>
      <c r="K4" s="262"/>
      <c r="L4" s="262"/>
      <c r="M4" s="262"/>
      <c r="N4" s="263"/>
    </row>
    <row r="5" spans="1:14" s="26" customFormat="1" ht="12.75">
      <c r="A5" s="238" t="s">
        <v>165</v>
      </c>
      <c r="B5" s="46"/>
      <c r="C5" s="46"/>
      <c r="D5" s="46"/>
      <c r="E5" s="259"/>
      <c r="F5" s="259"/>
      <c r="G5" s="259"/>
      <c r="H5" s="259"/>
      <c r="I5" s="259"/>
      <c r="J5" s="259"/>
      <c r="K5" s="259"/>
      <c r="L5" s="259"/>
      <c r="M5" s="259"/>
      <c r="N5" s="264"/>
    </row>
    <row r="6" spans="1:14" s="26" customFormat="1" ht="12.75">
      <c r="A6" s="506" t="s">
        <v>166</v>
      </c>
      <c r="B6" s="507"/>
      <c r="C6" s="508"/>
      <c r="D6" s="28" t="s">
        <v>32</v>
      </c>
      <c r="E6" s="27"/>
      <c r="F6" s="27"/>
      <c r="G6" s="256"/>
      <c r="H6" s="257"/>
      <c r="I6" s="256"/>
      <c r="J6" s="258"/>
      <c r="K6" s="27"/>
      <c r="L6" s="258"/>
      <c r="M6" s="27"/>
      <c r="N6" s="265"/>
    </row>
    <row r="7" spans="1:14" s="26" customFormat="1" ht="12.75">
      <c r="A7" s="238" t="s">
        <v>167</v>
      </c>
      <c r="B7" s="46"/>
      <c r="C7" s="46"/>
      <c r="D7" s="46"/>
      <c r="E7" s="259"/>
      <c r="F7" s="259"/>
      <c r="G7" s="259"/>
      <c r="H7" s="259"/>
      <c r="I7" s="259"/>
      <c r="J7" s="259"/>
      <c r="K7" s="259"/>
      <c r="L7" s="259"/>
      <c r="M7" s="259"/>
      <c r="N7" s="264"/>
    </row>
    <row r="8" spans="1:14" s="26" customFormat="1" ht="12.75">
      <c r="A8" s="500" t="s">
        <v>168</v>
      </c>
      <c r="B8" s="501"/>
      <c r="C8" s="502"/>
      <c r="D8" s="28" t="s">
        <v>32</v>
      </c>
      <c r="E8" s="27"/>
      <c r="F8" s="27"/>
      <c r="G8" s="258"/>
      <c r="H8" s="258"/>
      <c r="I8" s="27"/>
      <c r="J8" s="258"/>
      <c r="K8" s="27"/>
      <c r="L8" s="258"/>
      <c r="M8" s="27"/>
      <c r="N8" s="265"/>
    </row>
    <row r="9" spans="1:14" s="26" customFormat="1" ht="12.75">
      <c r="A9" s="500" t="s">
        <v>172</v>
      </c>
      <c r="B9" s="501"/>
      <c r="C9" s="502"/>
      <c r="D9" s="28" t="s">
        <v>32</v>
      </c>
      <c r="E9" s="27"/>
      <c r="F9" s="27"/>
      <c r="G9" s="258"/>
      <c r="H9" s="258"/>
      <c r="I9" s="27"/>
      <c r="J9" s="258"/>
      <c r="K9" s="27"/>
      <c r="L9" s="258"/>
      <c r="M9" s="27"/>
      <c r="N9" s="265"/>
    </row>
    <row r="10" spans="1:14" s="26" customFormat="1" ht="13.5" thickBot="1">
      <c r="A10" s="515" t="s">
        <v>173</v>
      </c>
      <c r="B10" s="516"/>
      <c r="C10" s="517"/>
      <c r="D10" s="266" t="s">
        <v>32</v>
      </c>
      <c r="E10" s="267"/>
      <c r="F10" s="267"/>
      <c r="G10" s="268"/>
      <c r="H10" s="268"/>
      <c r="I10" s="267"/>
      <c r="J10" s="268"/>
      <c r="K10" s="267"/>
      <c r="L10" s="268"/>
      <c r="M10" s="267"/>
      <c r="N10" s="269"/>
    </row>
    <row r="11" spans="1:10" ht="12">
      <c r="A11" s="32"/>
      <c r="B11" s="32"/>
      <c r="C11" s="32"/>
      <c r="D11" s="32"/>
      <c r="E11" s="260"/>
      <c r="F11" s="260"/>
      <c r="G11" s="260"/>
      <c r="H11" s="260"/>
      <c r="I11" s="260"/>
      <c r="J11" s="260"/>
    </row>
    <row r="12" spans="3:12" ht="13.5">
      <c r="C12" s="125"/>
      <c r="E12" s="272" t="s">
        <v>175</v>
      </c>
      <c r="F12" s="272" t="s">
        <v>176</v>
      </c>
      <c r="G12" s="272" t="s">
        <v>177</v>
      </c>
      <c r="H12" s="272" t="s">
        <v>178</v>
      </c>
      <c r="I12" s="272" t="s">
        <v>179</v>
      </c>
      <c r="J12" s="272" t="s">
        <v>180</v>
      </c>
      <c r="K12" s="272" t="s">
        <v>181</v>
      </c>
      <c r="L12" s="272" t="s">
        <v>217</v>
      </c>
    </row>
    <row r="13" ht="15">
      <c r="C13" s="162" t="s">
        <v>184</v>
      </c>
    </row>
    <row r="14" ht="15">
      <c r="C14" s="160" t="s">
        <v>215</v>
      </c>
    </row>
    <row r="15" ht="1.5" customHeight="1">
      <c r="C15" s="160" t="s">
        <v>216</v>
      </c>
    </row>
    <row r="16" ht="15" hidden="1">
      <c r="C16" s="160" t="s">
        <v>161</v>
      </c>
    </row>
    <row r="17" ht="15">
      <c r="C17" s="160" t="s">
        <v>162</v>
      </c>
    </row>
    <row r="18" ht="15">
      <c r="C18" s="160" t="s">
        <v>183</v>
      </c>
    </row>
    <row r="19" ht="15">
      <c r="C19" s="160" t="s">
        <v>163</v>
      </c>
    </row>
    <row r="20" ht="15">
      <c r="C20" s="160" t="s">
        <v>164</v>
      </c>
    </row>
    <row r="21" ht="15">
      <c r="C21" s="160" t="s">
        <v>182</v>
      </c>
    </row>
  </sheetData>
  <sheetProtection/>
  <mergeCells count="7">
    <mergeCell ref="A6:C6"/>
    <mergeCell ref="A8:C8"/>
    <mergeCell ref="A9:C9"/>
    <mergeCell ref="A10:C10"/>
    <mergeCell ref="A1:N1"/>
    <mergeCell ref="A2:C2"/>
    <mergeCell ref="A3:D3"/>
  </mergeCells>
  <hyperlinks>
    <hyperlink ref="C19" location="'Suivi GP'!A1" display="Suivi GP"/>
    <hyperlink ref="C16" location="'Suivi MF2'!A1" display="Suivi MF2"/>
    <hyperlink ref="C17" location="'Suivi MF1'!A1" display="Suivi MF1"/>
    <hyperlink ref="C20" location="'Suivi PA40'!A1" display="Suivi PA40"/>
    <hyperlink ref="C21" location="'Suivi PA60'!A1" display="Suivi PA60"/>
    <hyperlink ref="C18" location="'Suivi E2'!A1" display="Suivi E2"/>
    <hyperlink ref="C14" location="'Tableau de bord'!A1" display="Tableau de bord"/>
    <hyperlink ref="C15" location="'Liste candidats'!A1" display="Liste des candidats"/>
    <hyperlink ref="E12" location="PA60_FIE_1!A1" display="PA60_FIE_1"/>
    <hyperlink ref="F12:L12" location="PA60_FIE_1!A1" display="PA60_FIE_1"/>
    <hyperlink ref="F12" location="PA60_FIE_2!A1" display="PA60_FIE_2"/>
    <hyperlink ref="G12" location="PA60_FIE_3!A1" display="PA60_FIE_3"/>
    <hyperlink ref="H12" location="PA60_FIE_4!A1" display="PA60_FIE_4"/>
    <hyperlink ref="I12" location="PA60_FIE_5!A1" display="PA60_FIE_5"/>
    <hyperlink ref="J12" location="PA60_FIE_6!A1" display="PA60_FIE_6"/>
    <hyperlink ref="L12" location="PA60_FIE_8!A1" display="PA60_FIE_8"/>
    <hyperlink ref="K12" location="PA60_FIE_7!A1" display="PA60_FIE_7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G54"/>
  <sheetViews>
    <sheetView zoomScale="108" zoomScaleNormal="108" zoomScalePageLayoutView="0" workbookViewId="0" topLeftCell="A19">
      <selection activeCell="E8" sqref="E8:G8"/>
    </sheetView>
  </sheetViews>
  <sheetFormatPr defaultColWidth="9.140625" defaultRowHeight="12.75"/>
  <cols>
    <col min="1" max="1" width="10.57421875" style="13" customWidth="1"/>
    <col min="2" max="2" width="15.57421875" style="13" customWidth="1"/>
    <col min="3" max="6" width="10.57421875" style="13" customWidth="1"/>
    <col min="7" max="7" width="20.57421875" style="13" customWidth="1"/>
  </cols>
  <sheetData>
    <row r="1" spans="1:7" ht="12.75" customHeight="1">
      <c r="A1" s="581" t="s">
        <v>34</v>
      </c>
      <c r="B1" s="586" t="s">
        <v>67</v>
      </c>
      <c r="C1" s="587"/>
      <c r="D1" s="587"/>
      <c r="E1" s="587"/>
      <c r="F1" s="587"/>
      <c r="G1" s="588"/>
    </row>
    <row r="2" spans="1:7" ht="12.75" customHeight="1">
      <c r="A2" s="582"/>
      <c r="B2" s="589"/>
      <c r="C2" s="590"/>
      <c r="D2" s="590"/>
      <c r="E2" s="590"/>
      <c r="F2" s="590"/>
      <c r="G2" s="591"/>
    </row>
    <row r="3" spans="1:7" ht="12.75" customHeight="1">
      <c r="A3" s="582"/>
      <c r="B3" s="589"/>
      <c r="C3" s="590"/>
      <c r="D3" s="590"/>
      <c r="E3" s="590"/>
      <c r="F3" s="590"/>
      <c r="G3" s="591"/>
    </row>
    <row r="4" spans="1:7" ht="12.75" customHeight="1" thickBot="1">
      <c r="A4" s="582"/>
      <c r="B4" s="592"/>
      <c r="C4" s="593"/>
      <c r="D4" s="593"/>
      <c r="E4" s="593"/>
      <c r="F4" s="593"/>
      <c r="G4" s="594"/>
    </row>
    <row r="5" spans="1:7" ht="30" customHeight="1" thickBot="1">
      <c r="A5" s="583" t="s">
        <v>70</v>
      </c>
      <c r="B5" s="584"/>
      <c r="C5" s="584"/>
      <c r="D5" s="584"/>
      <c r="E5" s="584"/>
      <c r="F5" s="584"/>
      <c r="G5" s="585"/>
    </row>
    <row r="6" spans="1:7" ht="12.75" customHeight="1">
      <c r="A6" s="81"/>
      <c r="B6" s="33"/>
      <c r="C6" s="33"/>
      <c r="D6" s="33"/>
      <c r="E6" s="33"/>
      <c r="F6" s="33"/>
      <c r="G6" s="82"/>
    </row>
    <row r="7" spans="1:7" ht="24" customHeight="1">
      <c r="A7" s="531" t="s">
        <v>76</v>
      </c>
      <c r="B7" s="532"/>
      <c r="C7" s="530">
        <f>'Liste candidats'!B6</f>
        <v>0</v>
      </c>
      <c r="D7" s="530"/>
      <c r="E7" s="194"/>
      <c r="F7" s="533">
        <f>'Liste candidats'!C6</f>
        <v>0</v>
      </c>
      <c r="G7" s="534"/>
    </row>
    <row r="8" spans="1:7" ht="24.75" customHeight="1">
      <c r="A8" s="531" t="s">
        <v>36</v>
      </c>
      <c r="B8" s="532"/>
      <c r="C8" s="530">
        <f>'Liste candidats'!D6</f>
        <v>0</v>
      </c>
      <c r="D8" s="530"/>
      <c r="E8" s="595">
        <f>'Liste candidats'!E6</f>
        <v>0</v>
      </c>
      <c r="F8" s="595"/>
      <c r="G8" s="596"/>
    </row>
    <row r="9" spans="1:7" ht="24" customHeight="1">
      <c r="A9" s="531" t="s">
        <v>37</v>
      </c>
      <c r="B9" s="532"/>
      <c r="C9" s="563">
        <f>'Liste candidats'!H6</f>
        <v>0</v>
      </c>
      <c r="D9" s="563"/>
      <c r="E9" s="563"/>
      <c r="F9" s="563"/>
      <c r="G9" s="564"/>
    </row>
    <row r="10" spans="1:7" ht="23.25" customHeight="1" thickBot="1">
      <c r="A10" s="90" t="s">
        <v>38</v>
      </c>
      <c r="C10" s="195">
        <f>'Liste candidats'!F6</f>
        <v>0</v>
      </c>
      <c r="D10" s="60" t="s">
        <v>39</v>
      </c>
      <c r="E10" s="535">
        <f>'Liste candidats'!G6</f>
        <v>0</v>
      </c>
      <c r="F10" s="535"/>
      <c r="G10" s="536"/>
    </row>
    <row r="11" spans="1:7" ht="12.75" customHeight="1">
      <c r="A11" s="565" t="s">
        <v>40</v>
      </c>
      <c r="B11" s="566"/>
      <c r="C11" s="566"/>
      <c r="D11" s="566"/>
      <c r="E11" s="566"/>
      <c r="F11" s="566"/>
      <c r="G11" s="567"/>
    </row>
    <row r="12" spans="1:7" ht="21.75" customHeight="1" thickBot="1">
      <c r="A12" s="568"/>
      <c r="B12" s="569"/>
      <c r="C12" s="569"/>
      <c r="D12" s="569"/>
      <c r="E12" s="569"/>
      <c r="F12" s="569"/>
      <c r="G12" s="570"/>
    </row>
    <row r="13" spans="1:7" ht="12.75" customHeight="1">
      <c r="A13" s="571"/>
      <c r="B13" s="572"/>
      <c r="C13" s="572"/>
      <c r="D13" s="572"/>
      <c r="E13" s="573"/>
      <c r="F13" s="577" t="s">
        <v>65</v>
      </c>
      <c r="G13" s="579" t="s">
        <v>54</v>
      </c>
    </row>
    <row r="14" spans="1:7" ht="12.75" thickBot="1">
      <c r="A14" s="574"/>
      <c r="B14" s="575"/>
      <c r="C14" s="575"/>
      <c r="D14" s="575"/>
      <c r="E14" s="576"/>
      <c r="F14" s="578"/>
      <c r="G14" s="580"/>
    </row>
    <row r="15" spans="1:7" ht="12.75">
      <c r="A15" s="552" t="str">
        <f>'Suivi MF2'!A5:C5</f>
        <v>Module TECHNIQUE et Physique </v>
      </c>
      <c r="B15" s="553"/>
      <c r="C15" s="553"/>
      <c r="D15" s="553"/>
      <c r="E15" s="554"/>
      <c r="F15" s="49"/>
      <c r="G15" s="72"/>
    </row>
    <row r="16" spans="1:7" ht="12">
      <c r="A16" s="558" t="str">
        <f>'Suivi MF2'!A6:C6</f>
        <v>1) 1000 mètres capelé  </v>
      </c>
      <c r="B16" s="559"/>
      <c r="C16" s="559"/>
      <c r="D16" s="559"/>
      <c r="E16" s="560"/>
      <c r="F16" s="112" t="str">
        <f>'Suivi MF2'!D6</f>
        <v>Fait</v>
      </c>
      <c r="G16" s="40">
        <f>'Suivi MF2'!E6</f>
        <v>0</v>
      </c>
    </row>
    <row r="17" spans="1:7" ht="12">
      <c r="A17" s="558" t="str">
        <f>'Suivi MF2'!A7:C7</f>
        <v>2) Remontée tout moyen 30m </v>
      </c>
      <c r="B17" s="559"/>
      <c r="C17" s="559"/>
      <c r="D17" s="559"/>
      <c r="E17" s="560"/>
      <c r="F17" s="112">
        <f>'Suivi MF2'!D7</f>
        <v>10</v>
      </c>
      <c r="G17" s="40">
        <f>'Suivi MF2'!E7</f>
        <v>0</v>
      </c>
    </row>
    <row r="18" spans="1:7" ht="12.75" customHeight="1">
      <c r="A18" s="558" t="str">
        <f>'Suivi MF2'!A8:C8</f>
        <v>3) Descente et test de lucidité à 50m </v>
      </c>
      <c r="B18" s="559"/>
      <c r="C18" s="559"/>
      <c r="D18" s="559"/>
      <c r="E18" s="560"/>
      <c r="F18" s="112">
        <f>'Suivi MF2'!D8</f>
        <v>10</v>
      </c>
      <c r="G18" s="40">
        <f>'Suivi MF2'!E8</f>
        <v>0</v>
      </c>
    </row>
    <row r="19" spans="1:7" ht="12">
      <c r="A19" s="558" t="str">
        <f>'Suivi MF2'!A9:C9</f>
        <v>4) Assistance gilet de 50m </v>
      </c>
      <c r="B19" s="559"/>
      <c r="C19" s="559"/>
      <c r="D19" s="559"/>
      <c r="E19" s="560"/>
      <c r="F19" s="112">
        <f>'Suivi MF2'!D9</f>
        <v>10</v>
      </c>
      <c r="G19" s="40">
        <f>'Suivi MF2'!E9</f>
        <v>0</v>
      </c>
    </row>
    <row r="20" spans="1:7" ht="12">
      <c r="A20" s="558" t="str">
        <f>'Suivi MF2'!A10:C10</f>
        <v>5) Apnée à 15 mètres  </v>
      </c>
      <c r="B20" s="559"/>
      <c r="C20" s="559"/>
      <c r="D20" s="559"/>
      <c r="E20" s="560"/>
      <c r="F20" s="112" t="str">
        <f>'Suivi MF2'!D10</f>
        <v>Fait</v>
      </c>
      <c r="G20" s="40">
        <f>'Suivi MF2'!E10</f>
        <v>0</v>
      </c>
    </row>
    <row r="21" spans="1:7" ht="12">
      <c r="A21" s="558" t="str">
        <f>'Suivi MF2'!A11:C11</f>
        <v>6) Organisation, conduite de palanquée à 50m </v>
      </c>
      <c r="B21" s="559"/>
      <c r="C21" s="559"/>
      <c r="D21" s="559"/>
      <c r="E21" s="560"/>
      <c r="F21" s="112">
        <f>'Suivi MF2'!D11</f>
        <v>10</v>
      </c>
      <c r="G21" s="40">
        <f>'Suivi MF2'!E11</f>
        <v>0</v>
      </c>
    </row>
    <row r="22" spans="1:7" ht="12.75" thickBot="1">
      <c r="A22" s="558" t="str">
        <f>'Suivi MF2'!A12:C12</f>
        <v>7) Sauvetage mannequin plongée libre  </v>
      </c>
      <c r="B22" s="559"/>
      <c r="C22" s="559"/>
      <c r="D22" s="559"/>
      <c r="E22" s="560"/>
      <c r="F22" s="112" t="str">
        <f>'Suivi MF2'!D12</f>
        <v>Fait</v>
      </c>
      <c r="G22" s="40">
        <f>'Suivi MF2'!E12</f>
        <v>0</v>
      </c>
    </row>
    <row r="23" spans="1:7" ht="13.5" thickBot="1">
      <c r="A23" s="541" t="str">
        <f>'Suivi MF2'!A13:C13</f>
        <v>Moyenne </v>
      </c>
      <c r="B23" s="542"/>
      <c r="C23" s="542"/>
      <c r="D23" s="542"/>
      <c r="E23" s="542"/>
      <c r="F23" s="543"/>
      <c r="G23" s="87" t="e">
        <f>'Suivi MF2'!E13</f>
        <v>#DIV/0!</v>
      </c>
    </row>
    <row r="24" spans="1:7" ht="12.75">
      <c r="A24" s="552" t="str">
        <f>'Suivi MF2'!A14:C14</f>
        <v>Module DIRECTION DE STAGE </v>
      </c>
      <c r="B24" s="553"/>
      <c r="C24" s="553"/>
      <c r="D24" s="553"/>
      <c r="E24" s="554"/>
      <c r="F24" s="49"/>
      <c r="G24" s="41"/>
    </row>
    <row r="25" spans="1:7" ht="12">
      <c r="A25" s="558" t="str">
        <f>'Suivi MF2'!A15:C15</f>
        <v>8) Conception du planning du stage </v>
      </c>
      <c r="B25" s="559"/>
      <c r="C25" s="559"/>
      <c r="D25" s="559"/>
      <c r="E25" s="560"/>
      <c r="F25" s="112">
        <f>'Suivi MF2'!D15</f>
        <v>10</v>
      </c>
      <c r="G25" s="40">
        <f>'Suivi MF2'!E15</f>
        <v>0</v>
      </c>
    </row>
    <row r="26" spans="1:7" ht="12">
      <c r="A26" s="558" t="str">
        <f>'Suivi MF2'!A16:C16</f>
        <v>9) Animation d’1 équipe pédagogique (Direction stage) </v>
      </c>
      <c r="B26" s="559"/>
      <c r="C26" s="559"/>
      <c r="D26" s="559"/>
      <c r="E26" s="560"/>
      <c r="F26" s="112">
        <f>'Suivi MF2'!D16</f>
        <v>10</v>
      </c>
      <c r="G26" s="40">
        <f>'Suivi MF2'!E16</f>
        <v>0</v>
      </c>
    </row>
    <row r="27" spans="1:7" ht="12.75" thickBot="1">
      <c r="A27" s="558" t="str">
        <f>'Suivi MF2'!A17:C17</f>
        <v>10) Organisation d’une plongée de formation </v>
      </c>
      <c r="B27" s="559"/>
      <c r="C27" s="559"/>
      <c r="D27" s="559"/>
      <c r="E27" s="560"/>
      <c r="F27" s="112">
        <f>'Suivi MF2'!D17</f>
        <v>10</v>
      </c>
      <c r="G27" s="40">
        <f>'Suivi MF2'!E17</f>
        <v>0</v>
      </c>
    </row>
    <row r="28" spans="1:7" ht="13.5" thickBot="1">
      <c r="A28" s="541" t="str">
        <f>'Suivi MF2'!A18:C18</f>
        <v>Moyenne</v>
      </c>
      <c r="B28" s="542"/>
      <c r="C28" s="542"/>
      <c r="D28" s="542"/>
      <c r="E28" s="542"/>
      <c r="F28" s="543"/>
      <c r="G28" s="87" t="e">
        <f>'Suivi MF2'!E18</f>
        <v>#DIV/0!</v>
      </c>
    </row>
    <row r="29" spans="1:7" ht="12.75">
      <c r="A29" s="544" t="str">
        <f>'Suivi MF2'!A19:C19</f>
        <v>Module PEDAGOGIE 2ème degré </v>
      </c>
      <c r="B29" s="545"/>
      <c r="C29" s="545"/>
      <c r="D29" s="545"/>
      <c r="E29" s="545"/>
      <c r="F29" s="35"/>
      <c r="G29" s="41"/>
    </row>
    <row r="30" spans="1:7" ht="12">
      <c r="A30" s="539" t="str">
        <f>'Suivi MF2'!A20:C20</f>
        <v>11) Cycle de formation (Rapport de stage) </v>
      </c>
      <c r="B30" s="540"/>
      <c r="C30" s="540"/>
      <c r="D30" s="540"/>
      <c r="E30" s="540"/>
      <c r="F30" s="112">
        <f>'Suivi MF2'!D20</f>
        <v>10</v>
      </c>
      <c r="G30" s="40">
        <f>'Suivi MF2'!E20</f>
        <v>0</v>
      </c>
    </row>
    <row r="31" spans="1:7" ht="12">
      <c r="A31" s="539" t="str">
        <f>'Suivi MF2'!A21:C21</f>
        <v>12) Formation à la pédagogie de la pratique  </v>
      </c>
      <c r="B31" s="540"/>
      <c r="C31" s="540"/>
      <c r="D31" s="540"/>
      <c r="E31" s="540"/>
      <c r="F31" s="112">
        <f>'Suivi MF2'!D21</f>
        <v>10</v>
      </c>
      <c r="G31" s="40">
        <f>'Suivi MF2'!E21</f>
        <v>0</v>
      </c>
    </row>
    <row r="32" spans="1:7" ht="12">
      <c r="A32" s="539" t="str">
        <f>'Suivi MF2'!A22:C22</f>
        <v>13) Formation à la pédagogie de la théorie </v>
      </c>
      <c r="B32" s="540"/>
      <c r="C32" s="540"/>
      <c r="D32" s="540"/>
      <c r="E32" s="540"/>
      <c r="F32" s="112">
        <f>'Suivi MF2'!D22</f>
        <v>8</v>
      </c>
      <c r="G32" s="40">
        <f>'Suivi MF2'!E22</f>
        <v>0</v>
      </c>
    </row>
    <row r="33" spans="1:7" ht="12">
      <c r="A33" s="539" t="str">
        <f>'Suivi MF2'!A23:C23</f>
        <v>14) Exposé de pédagogie appliquée </v>
      </c>
      <c r="B33" s="540"/>
      <c r="C33" s="540"/>
      <c r="D33" s="540"/>
      <c r="E33" s="540"/>
      <c r="F33" s="112">
        <f>'Suivi MF2'!D23</f>
        <v>10</v>
      </c>
      <c r="G33" s="40">
        <f>'Suivi MF2'!E23</f>
        <v>0</v>
      </c>
    </row>
    <row r="34" spans="1:7" ht="12.75" thickBot="1">
      <c r="A34" s="539" t="str">
        <f>'Suivi MF2'!A24:C24</f>
        <v>15) Organisation d’un examen </v>
      </c>
      <c r="B34" s="540"/>
      <c r="C34" s="540"/>
      <c r="D34" s="540"/>
      <c r="E34" s="540"/>
      <c r="F34" s="112">
        <f>'Suivi MF2'!D24</f>
        <v>10</v>
      </c>
      <c r="G34" s="40">
        <f>'Suivi MF2'!E24</f>
        <v>0</v>
      </c>
    </row>
    <row r="35" spans="1:7" ht="13.5" thickBot="1">
      <c r="A35" s="541" t="str">
        <f>'Suivi MF2'!A25:C25</f>
        <v>Moyenne</v>
      </c>
      <c r="B35" s="542"/>
      <c r="C35" s="542"/>
      <c r="D35" s="542"/>
      <c r="E35" s="542"/>
      <c r="F35" s="543"/>
      <c r="G35" s="87" t="e">
        <f>'Suivi MF2'!E25</f>
        <v>#DIV/0!</v>
      </c>
    </row>
    <row r="36" spans="1:7" ht="12.75">
      <c r="A36" s="546" t="str">
        <f>'Suivi MF2'!A26:C26</f>
        <v>Module CONNAISSANCES D’APPUI </v>
      </c>
      <c r="B36" s="547"/>
      <c r="C36" s="547"/>
      <c r="D36" s="547"/>
      <c r="E36" s="548"/>
      <c r="F36" s="273"/>
      <c r="G36" s="42"/>
    </row>
    <row r="37" spans="1:7" ht="12.75" thickBot="1">
      <c r="A37" s="549" t="str">
        <f>'Suivi MF2'!A27:C27</f>
        <v>16) Entretien avec le jury </v>
      </c>
      <c r="B37" s="550"/>
      <c r="C37" s="550"/>
      <c r="D37" s="550"/>
      <c r="E37" s="551"/>
      <c r="F37" s="122">
        <f>'Suivi MF2'!D27</f>
        <v>8</v>
      </c>
      <c r="G37" s="40">
        <f>'Suivi MF2'!E27</f>
        <v>0</v>
      </c>
    </row>
    <row r="38" spans="1:7" ht="13.5" thickBot="1">
      <c r="A38" s="541" t="str">
        <f>'Suivi MF2'!A28:C28</f>
        <v>Moyenne</v>
      </c>
      <c r="B38" s="542"/>
      <c r="C38" s="542"/>
      <c r="D38" s="542"/>
      <c r="E38" s="542"/>
      <c r="F38" s="543"/>
      <c r="G38" s="114" t="e">
        <f>'Suivi MF2'!E28</f>
        <v>#DIV/0!</v>
      </c>
    </row>
    <row r="39" spans="1:7" ht="18" customHeight="1" thickBot="1">
      <c r="A39" s="524" t="str">
        <f>'Suivi MF2'!A29:C29</f>
        <v>Moyenne générale</v>
      </c>
      <c r="B39" s="525"/>
      <c r="C39" s="525"/>
      <c r="D39" s="525"/>
      <c r="E39" s="526"/>
      <c r="F39" s="274">
        <f>'Suivi MF2'!D29</f>
        <v>10</v>
      </c>
      <c r="G39" s="89" t="e">
        <f>'Suivi MF2'!E29</f>
        <v>#DIV/0!</v>
      </c>
    </row>
    <row r="40" spans="1:7" ht="12">
      <c r="A40" s="73"/>
      <c r="B40" s="74"/>
      <c r="C40" s="74"/>
      <c r="D40" s="74"/>
      <c r="E40" s="74"/>
      <c r="F40" s="74"/>
      <c r="G40" s="75"/>
    </row>
    <row r="41" spans="1:7" ht="12.75">
      <c r="A41" s="527" t="s">
        <v>42</v>
      </c>
      <c r="B41" s="528"/>
      <c r="C41" s="529" t="str">
        <f>'Tableau de bord'!D3</f>
        <v>xxxxxxxxxxxxxxxxxxxxxxxx</v>
      </c>
      <c r="D41" s="529"/>
      <c r="E41" s="537" t="str">
        <f>'Tableau de bord'!D2</f>
        <v>xxxxxxxxxxxxxxxxxxxxxxxx</v>
      </c>
      <c r="F41" s="537"/>
      <c r="G41" s="538"/>
    </row>
    <row r="42" spans="1:7" ht="12">
      <c r="A42" s="555" t="s">
        <v>43</v>
      </c>
      <c r="B42" s="556"/>
      <c r="C42" s="556"/>
      <c r="D42" s="556"/>
      <c r="E42" s="556"/>
      <c r="F42" s="556"/>
      <c r="G42" s="557"/>
    </row>
    <row r="43" spans="1:7" ht="12">
      <c r="A43" s="555"/>
      <c r="B43" s="556"/>
      <c r="C43" s="556"/>
      <c r="D43" s="556"/>
      <c r="E43" s="556"/>
      <c r="F43" s="556"/>
      <c r="G43" s="557"/>
    </row>
    <row r="44" spans="1:7" ht="12.75">
      <c r="A44" s="78" t="s">
        <v>44</v>
      </c>
      <c r="B44" s="50" t="s">
        <v>71</v>
      </c>
      <c r="C44" s="528" t="s">
        <v>3</v>
      </c>
      <c r="D44" s="528"/>
      <c r="E44" s="528" t="s">
        <v>4</v>
      </c>
      <c r="F44" s="528"/>
      <c r="G44" s="80" t="s">
        <v>5</v>
      </c>
    </row>
    <row r="45" spans="1:7" ht="12">
      <c r="A45" s="81"/>
      <c r="B45" s="33"/>
      <c r="C45" s="33"/>
      <c r="D45" s="33"/>
      <c r="E45" s="33"/>
      <c r="F45" s="33"/>
      <c r="G45" s="82"/>
    </row>
    <row r="46" spans="1:7" ht="22.5">
      <c r="A46" s="561" t="str">
        <f>'Tableau de bord'!D4</f>
        <v>xxxxxxxxxxxxxxxxxxxxxxxx</v>
      </c>
      <c r="B46" s="83" t="str">
        <f>'Tableau de bord'!D5</f>
        <v>xxxxxxxxxxxxxxxxxxxxxxxx</v>
      </c>
      <c r="C46" s="562" t="str">
        <f>'Tableau de bord'!D6</f>
        <v>xxxxxxxxxxxxxxxxxxxxxxxx</v>
      </c>
      <c r="D46" s="562"/>
      <c r="E46" s="562" t="str">
        <f>'Tableau de bord'!D7</f>
        <v>xxxxxxxxxxxxxxxxxxxxxxxx</v>
      </c>
      <c r="F46" s="562"/>
      <c r="G46" s="84" t="str">
        <f>'Tableau de bord'!D8</f>
        <v>xxxxxxxxxxxxxxxxxxxxxxxx</v>
      </c>
    </row>
    <row r="47" spans="1:7" ht="12">
      <c r="A47" s="561"/>
      <c r="B47" s="33"/>
      <c r="C47" s="33"/>
      <c r="D47" s="33"/>
      <c r="E47" s="33"/>
      <c r="F47" s="33"/>
      <c r="G47" s="82"/>
    </row>
    <row r="48" spans="1:7" ht="12">
      <c r="A48" s="81"/>
      <c r="B48" s="33"/>
      <c r="C48" s="33"/>
      <c r="D48" s="33"/>
      <c r="E48" s="33"/>
      <c r="F48" s="33"/>
      <c r="G48" s="82"/>
    </row>
    <row r="49" spans="1:7" ht="12.75">
      <c r="A49" s="85"/>
      <c r="B49" s="33"/>
      <c r="C49" s="33"/>
      <c r="D49" s="33"/>
      <c r="E49" s="33"/>
      <c r="F49" s="33"/>
      <c r="G49" s="82"/>
    </row>
    <row r="50" spans="1:7" ht="12">
      <c r="A50" s="81"/>
      <c r="B50" s="33"/>
      <c r="C50" s="33"/>
      <c r="D50" s="33"/>
      <c r="E50" s="33"/>
      <c r="F50" s="33"/>
      <c r="G50" s="82"/>
    </row>
    <row r="51" spans="1:7" ht="12.75" thickBot="1">
      <c r="A51" s="86"/>
      <c r="B51" s="76"/>
      <c r="C51" s="76"/>
      <c r="D51" s="76"/>
      <c r="E51" s="76"/>
      <c r="F51" s="76"/>
      <c r="G51" s="77"/>
    </row>
    <row r="54" ht="12.75">
      <c r="A54" s="252" t="s">
        <v>161</v>
      </c>
    </row>
  </sheetData>
  <sheetProtection sheet="1"/>
  <mergeCells count="50">
    <mergeCell ref="A1:A4"/>
    <mergeCell ref="A5:G5"/>
    <mergeCell ref="B1:G4"/>
    <mergeCell ref="A8:B8"/>
    <mergeCell ref="C8:D8"/>
    <mergeCell ref="E8:G8"/>
    <mergeCell ref="A9:B9"/>
    <mergeCell ref="C9:G9"/>
    <mergeCell ref="A11:G12"/>
    <mergeCell ref="A13:E14"/>
    <mergeCell ref="F13:F14"/>
    <mergeCell ref="G13:G14"/>
    <mergeCell ref="A15:E15"/>
    <mergeCell ref="A26:E26"/>
    <mergeCell ref="A27:E27"/>
    <mergeCell ref="A21:E21"/>
    <mergeCell ref="A46:A47"/>
    <mergeCell ref="C46:D46"/>
    <mergeCell ref="E46:F46"/>
    <mergeCell ref="A22:E22"/>
    <mergeCell ref="A25:E25"/>
    <mergeCell ref="C44:D44"/>
    <mergeCell ref="E44:F44"/>
    <mergeCell ref="A24:E24"/>
    <mergeCell ref="A23:F23"/>
    <mergeCell ref="A28:F28"/>
    <mergeCell ref="A42:G43"/>
    <mergeCell ref="A16:E16"/>
    <mergeCell ref="A17:E17"/>
    <mergeCell ref="A18:E18"/>
    <mergeCell ref="A19:E19"/>
    <mergeCell ref="A20:E20"/>
    <mergeCell ref="A34:E34"/>
    <mergeCell ref="A30:E30"/>
    <mergeCell ref="A31:E31"/>
    <mergeCell ref="A35:F35"/>
    <mergeCell ref="A38:F38"/>
    <mergeCell ref="A29:E29"/>
    <mergeCell ref="A36:E36"/>
    <mergeCell ref="A37:E37"/>
    <mergeCell ref="A39:E39"/>
    <mergeCell ref="A41:B41"/>
    <mergeCell ref="C41:D41"/>
    <mergeCell ref="C7:D7"/>
    <mergeCell ref="A7:B7"/>
    <mergeCell ref="F7:G7"/>
    <mergeCell ref="E10:G10"/>
    <mergeCell ref="E41:G41"/>
    <mergeCell ref="A32:E32"/>
    <mergeCell ref="A33:E33"/>
  </mergeCells>
  <hyperlinks>
    <hyperlink ref="A54" location="'Suivi MF2'!A1" display="Suivi MF2"/>
  </hyperlinks>
  <printOptions/>
  <pageMargins left="0.39375" right="0.39375" top="0.39375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</dc:creator>
  <cp:keywords/>
  <dc:description/>
  <cp:lastModifiedBy>bruno</cp:lastModifiedBy>
  <cp:lastPrinted>2022-05-06T20:37:28Z</cp:lastPrinted>
  <dcterms:created xsi:type="dcterms:W3CDTF">2012-06-17T09:10:16Z</dcterms:created>
  <dcterms:modified xsi:type="dcterms:W3CDTF">2022-06-08T13:45:24Z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